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745" yWindow="2385" windowWidth="1920" windowHeight="1200" activeTab="3"/>
  </bookViews>
  <sheets>
    <sheet name="Orders" sheetId="1" r:id="rId1"/>
    <sheet name="Bonus" sheetId="3" r:id="rId2"/>
    <sheet name="Quota" sheetId="4" r:id="rId3"/>
    <sheet name="Raises" sheetId="5" r:id="rId4"/>
    <sheet name="Invest" sheetId="7" r:id="rId5"/>
  </sheets>
  <definedNames>
    <definedName name="hourly">#REF!</definedName>
    <definedName name="prices">Orders!$A$17:$B$24</definedName>
    <definedName name="shipping">Orders!$F$17:$O$18</definedName>
  </definedNames>
  <calcPr calcId="124519"/>
</workbook>
</file>

<file path=xl/calcChain.xml><?xml version="1.0" encoding="utf-8"?>
<calcChain xmlns="http://schemas.openxmlformats.org/spreadsheetml/2006/main">
  <c r="I15" i="4"/>
  <c r="H15"/>
  <c r="G15"/>
  <c r="F15"/>
  <c r="C6" i="1"/>
  <c r="E6" s="1"/>
  <c r="C7"/>
  <c r="E7"/>
  <c r="F7" s="1"/>
  <c r="G7" s="1"/>
  <c r="C8"/>
  <c r="E8" s="1"/>
  <c r="C9"/>
  <c r="E9" s="1"/>
  <c r="F9" s="1"/>
  <c r="G9" s="1"/>
  <c r="C10"/>
  <c r="E10" s="1"/>
  <c r="C11"/>
  <c r="E11"/>
  <c r="F11" s="1"/>
  <c r="G11" s="1"/>
  <c r="C12"/>
  <c r="E12" s="1"/>
  <c r="C13"/>
  <c r="E13" s="1"/>
  <c r="C5"/>
  <c r="E5"/>
  <c r="F5" s="1"/>
  <c r="G5" s="1"/>
  <c r="E11" i="3"/>
  <c r="G11" s="1"/>
  <c r="E8"/>
  <c r="G8" s="1"/>
  <c r="E9"/>
  <c r="G9" s="1"/>
  <c r="E10"/>
  <c r="G10" s="1"/>
  <c r="E12"/>
  <c r="G12" s="1"/>
  <c r="E13"/>
  <c r="G13" s="1"/>
  <c r="B14"/>
  <c r="C14"/>
  <c r="D14"/>
  <c r="E14"/>
  <c r="F14"/>
  <c r="B15"/>
  <c r="C15"/>
  <c r="D15"/>
  <c r="E15"/>
  <c r="F15"/>
  <c r="G7" i="7"/>
  <c r="G8"/>
  <c r="G9"/>
  <c r="G10"/>
  <c r="G11"/>
  <c r="G12"/>
  <c r="G13"/>
  <c r="E7"/>
  <c r="E8"/>
  <c r="E9"/>
  <c r="E10"/>
  <c r="E11"/>
  <c r="E12"/>
  <c r="E13" s="1"/>
  <c r="H14" i="4"/>
  <c r="G14"/>
  <c r="E15"/>
  <c r="E14"/>
  <c r="C15"/>
  <c r="C14"/>
  <c r="D15"/>
  <c r="B15"/>
  <c r="D14"/>
  <c r="F14"/>
  <c r="I14"/>
  <c r="B14"/>
  <c r="F13" i="1" l="1"/>
  <c r="G13" s="1"/>
  <c r="H13" i="3"/>
  <c r="J13" s="1"/>
  <c r="B13" i="5"/>
  <c r="D13" s="1"/>
  <c r="H10" i="3"/>
  <c r="J10" s="1"/>
  <c r="B10" i="5"/>
  <c r="D10" s="1"/>
  <c r="G15" i="3"/>
  <c r="H8"/>
  <c r="G14"/>
  <c r="B8" i="5"/>
  <c r="D8" s="1"/>
  <c r="F10" i="1"/>
  <c r="G10"/>
  <c r="F6"/>
  <c r="G6"/>
  <c r="B12" i="5"/>
  <c r="D12" s="1"/>
  <c r="H12" i="3"/>
  <c r="J12" s="1"/>
  <c r="B9" i="5"/>
  <c r="D9" s="1"/>
  <c r="H9" i="3"/>
  <c r="J9" s="1"/>
  <c r="H11"/>
  <c r="J11" s="1"/>
  <c r="B11" i="5"/>
  <c r="D11" s="1"/>
  <c r="F12" i="1"/>
  <c r="G12"/>
  <c r="F8"/>
  <c r="G8"/>
  <c r="J8" i="3" l="1"/>
  <c r="H14"/>
  <c r="H15"/>
</calcChain>
</file>

<file path=xl/sharedStrings.xml><?xml version="1.0" encoding="utf-8"?>
<sst xmlns="http://schemas.openxmlformats.org/spreadsheetml/2006/main" count="106" uniqueCount="63">
  <si>
    <t>Worldwide Sporting Goods</t>
  </si>
  <si>
    <t>Price Table</t>
  </si>
  <si>
    <t>Order Record</t>
  </si>
  <si>
    <t>BB-7865</t>
  </si>
  <si>
    <t>EM-3741</t>
  </si>
  <si>
    <t>Company</t>
  </si>
  <si>
    <t>Part</t>
  </si>
  <si>
    <t>Price</t>
  </si>
  <si>
    <t>Qty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</si>
  <si>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</si>
  <si>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</si>
  <si>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</si>
  <si>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</si>
  <si>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</si>
  <si>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</si>
  <si>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</si>
  <si>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</si>
  <si>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</si>
  <si>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</si>
  <si>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</si>
  <si>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</si>
  <si>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</si>
  <si>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</si>
  <si>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</si>
  <si>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</si>
  <si>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</si>
  <si>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</si>
  <si>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</si>
  <si>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</si>
  <si>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Rate</t>
  </si>
  <si>
    <t>Cost for Part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</si>
  <si>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</si>
  <si>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</si>
  <si>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</si>
  <si>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</si>
  <si>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</si>
  <si>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</si>
  <si>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</si>
  <si>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</si>
  <si>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</si>
  <si>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</si>
  <si>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</si>
  <si>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</si>
  <si>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</si>
  <si>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</si>
  <si>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</si>
  <si>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</si>
  <si>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</si>
  <si>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</si>
  <si>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Averages</t>
  </si>
  <si>
    <t>Actual vs. Quota</t>
  </si>
  <si>
    <t>Qtr2</t>
  </si>
  <si>
    <t>Qtr3</t>
  </si>
  <si>
    <t>Qtr4</t>
  </si>
  <si>
    <t>Sales Force Raises</t>
  </si>
  <si>
    <t>Qualify for:</t>
  </si>
  <si>
    <t>Award?</t>
  </si>
  <si>
    <t>Employee Investment Plan</t>
  </si>
  <si>
    <t>Salary</t>
  </si>
  <si>
    <t>Investment
Using Full Rate</t>
  </si>
  <si>
    <t>Rounded Rate</t>
  </si>
  <si>
    <t>Investment
Using Rounded Rate</t>
  </si>
  <si>
    <t>Raise?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</si>
</sst>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&quot;$&quot;#,##0.00\ ;\(&quot;$&quot;#,##0.00\)"/>
    <numFmt numFmtId="165" formatCode="_(&quot;$&quot;* #,##0_);_(&quot;$&quot;* \(#,##0\);_(&quot;$&quot;* &quot;-&quot;??_);_(@_)"/>
    <numFmt numFmtId="166" formatCode="&quot;$&quot;#,##0\ ;\(&quot;$&quot;#,##0\)"/>
  </numFmts>
  <fonts count="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name val="Courier New"/>
      <family val="3"/>
    </font>
    <font>
      <b/>
      <sz val="11"/>
      <color indexed="5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ont="0" applyFill="0" applyAlignment="0" applyProtection="0"/>
  </cellStyleXfs>
  <cellXfs count="61">
    <xf numFmtId="0" fontId="0" fillId="0" borderId="0" xfId="0"/>
    <xf numFmtId="0" fontId="4" fillId="0" borderId="0" xfId="0" applyFont="1"/>
    <xf numFmtId="4" fontId="5" fillId="0" borderId="0" xfId="0" applyNumberFormat="1" applyFont="1"/>
    <xf numFmtId="0" fontId="6" fillId="0" borderId="0" xfId="0" applyFont="1"/>
    <xf numFmtId="4" fontId="6" fillId="0" borderId="0" xfId="0" applyNumberFormat="1" applyFont="1"/>
    <xf numFmtId="0" fontId="5" fillId="0" borderId="0" xfId="0" applyFont="1"/>
    <xf numFmtId="0" fontId="7" fillId="0" borderId="0" xfId="0" applyFont="1"/>
    <xf numFmtId="3" fontId="6" fillId="0" borderId="0" xfId="2" applyFont="1"/>
    <xf numFmtId="3" fontId="6" fillId="0" borderId="0" xfId="0" applyNumberFormat="1" applyFont="1"/>
    <xf numFmtId="14" fontId="6" fillId="0" borderId="0" xfId="0" applyNumberFormat="1" applyFont="1" applyBorder="1"/>
    <xf numFmtId="9" fontId="6" fillId="0" borderId="0" xfId="0" applyNumberFormat="1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3" fontId="6" fillId="0" borderId="0" xfId="1" applyNumberFormat="1" applyFont="1"/>
    <xf numFmtId="0" fontId="5" fillId="0" borderId="5" xfId="0" applyFont="1" applyBorder="1"/>
    <xf numFmtId="3" fontId="6" fillId="0" borderId="0" xfId="2" applyFont="1" applyAlignment="1">
      <alignment horizontal="center"/>
    </xf>
    <xf numFmtId="44" fontId="6" fillId="0" borderId="6" xfId="0" applyNumberFormat="1" applyFont="1" applyBorder="1"/>
    <xf numFmtId="0" fontId="5" fillId="0" borderId="7" xfId="0" applyFont="1" applyBorder="1"/>
    <xf numFmtId="3" fontId="5" fillId="0" borderId="3" xfId="1" applyNumberFormat="1" applyFont="1" applyBorder="1"/>
    <xf numFmtId="0" fontId="5" fillId="0" borderId="3" xfId="1" applyNumberFormat="1" applyFont="1" applyBorder="1"/>
    <xf numFmtId="0" fontId="5" fillId="0" borderId="4" xfId="0" applyFont="1" applyBorder="1"/>
    <xf numFmtId="0" fontId="5" fillId="0" borderId="8" xfId="0" applyFont="1" applyBorder="1"/>
    <xf numFmtId="3" fontId="5" fillId="0" borderId="9" xfId="1" applyNumberFormat="1" applyFont="1" applyBorder="1"/>
    <xf numFmtId="0" fontId="5" fillId="0" borderId="9" xfId="1" applyNumberFormat="1" applyFont="1" applyBorder="1"/>
    <xf numFmtId="0" fontId="5" fillId="0" borderId="10" xfId="0" applyFont="1" applyBorder="1"/>
    <xf numFmtId="0" fontId="6" fillId="0" borderId="0" xfId="0" applyNumberFormat="1" applyFont="1"/>
    <xf numFmtId="0" fontId="6" fillId="0" borderId="0" xfId="0" applyFont="1" applyBorder="1"/>
    <xf numFmtId="0" fontId="6" fillId="0" borderId="0" xfId="0" applyNumberFormat="1" applyFont="1" applyBorder="1"/>
    <xf numFmtId="0" fontId="5" fillId="3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3" borderId="7" xfId="0" applyNumberFormat="1" applyFont="1" applyFill="1" applyBorder="1" applyAlignment="1">
      <alignment horizontal="center" wrapText="1"/>
    </xf>
    <xf numFmtId="0" fontId="5" fillId="3" borderId="5" xfId="0" applyFont="1" applyFill="1" applyBorder="1"/>
    <xf numFmtId="165" fontId="6" fillId="3" borderId="6" xfId="3" applyNumberFormat="1" applyFont="1" applyFill="1" applyBorder="1"/>
    <xf numFmtId="0" fontId="6" fillId="2" borderId="5" xfId="0" applyNumberFormat="1" applyFont="1" applyFill="1" applyBorder="1"/>
    <xf numFmtId="0" fontId="6" fillId="3" borderId="5" xfId="0" applyNumberFormat="1" applyFont="1" applyFill="1" applyBorder="1"/>
    <xf numFmtId="0" fontId="6" fillId="0" borderId="11" xfId="0" applyFont="1" applyBorder="1"/>
    <xf numFmtId="0" fontId="6" fillId="0" borderId="11" xfId="0" applyNumberFormat="1" applyFont="1" applyFill="1" applyBorder="1"/>
    <xf numFmtId="0" fontId="6" fillId="2" borderId="11" xfId="0" applyNumberFormat="1" applyFont="1" applyFill="1" applyBorder="1"/>
    <xf numFmtId="0" fontId="6" fillId="3" borderId="11" xfId="0" applyNumberFormat="1" applyFont="1" applyFill="1" applyBorder="1"/>
    <xf numFmtId="4" fontId="5" fillId="0" borderId="0" xfId="0" applyNumberFormat="1" applyFont="1" applyAlignment="1">
      <alignment horizontal="centerContinuous"/>
    </xf>
    <xf numFmtId="4" fontId="6" fillId="0" borderId="0" xfId="0" applyNumberFormat="1" applyFont="1" applyAlignment="1">
      <alignment horizontal="centerContinuous"/>
    </xf>
    <xf numFmtId="164" fontId="6" fillId="0" borderId="0" xfId="4" applyFont="1"/>
    <xf numFmtId="4" fontId="6" fillId="0" borderId="0" xfId="0" applyNumberFormat="1" applyFont="1" applyAlignment="1">
      <alignment horizontal="center"/>
    </xf>
    <xf numFmtId="3" fontId="6" fillId="0" borderId="6" xfId="0" applyNumberFormat="1" applyFont="1" applyBorder="1"/>
    <xf numFmtId="3" fontId="5" fillId="0" borderId="3" xfId="0" applyNumberFormat="1" applyFont="1" applyBorder="1"/>
    <xf numFmtId="3" fontId="5" fillId="0" borderId="4" xfId="0" applyNumberFormat="1" applyFont="1" applyBorder="1"/>
    <xf numFmtId="3" fontId="5" fillId="0" borderId="9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4" fontId="6" fillId="0" borderId="0" xfId="3" applyFont="1"/>
    <xf numFmtId="0" fontId="6" fillId="0" borderId="0" xfId="0" applyFont="1" applyAlignment="1">
      <alignment horizontal="right"/>
    </xf>
    <xf numFmtId="44" fontId="6" fillId="0" borderId="0" xfId="3" applyFont="1" applyAlignment="1">
      <alignment horizontal="right"/>
    </xf>
    <xf numFmtId="10" fontId="6" fillId="0" borderId="0" xfId="0" applyNumberFormat="1" applyFont="1"/>
    <xf numFmtId="0" fontId="8" fillId="0" borderId="0" xfId="0" applyFont="1" applyFill="1"/>
    <xf numFmtId="0" fontId="6" fillId="0" borderId="0" xfId="0" applyFont="1" applyFill="1"/>
    <xf numFmtId="0" fontId="6" fillId="2" borderId="0" xfId="0" applyFont="1" applyFill="1" applyBorder="1"/>
    <xf numFmtId="44" fontId="6" fillId="2" borderId="0" xfId="3" applyFont="1" applyFill="1" applyBorder="1"/>
    <xf numFmtId="165" fontId="6" fillId="2" borderId="0" xfId="3" applyNumberFormat="1" applyFont="1" applyFill="1" applyBorder="1"/>
  </cellXfs>
  <cellStyles count="11">
    <cellStyle name="Comma_Comm19" xfId="1"/>
    <cellStyle name="Comma0" xfId="2"/>
    <cellStyle name="Currency" xfId="3" builtinId="4"/>
    <cellStyle name="Currency_Comm19" xfId="4"/>
    <cellStyle name="Currency0" xfId="5"/>
    <cellStyle name="Date" xfId="6"/>
    <cellStyle name="Fixed" xfId="7"/>
    <cellStyle name="Heading 1" xfId="8" builtinId="16" customBuiltin="1"/>
    <cellStyle name="Heading 2" xfId="9" builtinId="17" customBuiltin="1"/>
    <cellStyle name="Normal" xfId="0" builtinId="0"/>
    <cellStyle name="Total" xfId="1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opLeftCell="E2" workbookViewId="0"/>
  </sheetViews>
  <sheetFormatPr defaultRowHeight="15"/>
  <cols>
    <col min="1" max="1" width="16.140625" style="3" customWidth="1"/>
    <col min="2" max="2" width="10.85546875" style="3" customWidth="1"/>
    <col min="3" max="3" width="13.28515625" style="3" customWidth="1"/>
    <col min="4" max="4" width="7.28515625" style="3" customWidth="1"/>
    <col min="5" max="5" width="13.5703125" style="3" customWidth="1"/>
    <col min="6" max="6" width="13.28515625" style="3" customWidth="1"/>
    <col min="7" max="7" width="13.5703125" style="3" customWidth="1"/>
    <col min="8" max="10" width="9.140625" style="3"/>
    <col min="11" max="13" width="9.28515625" style="3" bestFit="1" customWidth="1"/>
    <col min="14" max="18" width="10.28515625" style="3" bestFit="1" customWidth="1"/>
    <col min="19" max="20" width="11.28515625" style="3" bestFit="1" customWidth="1"/>
    <col min="21" max="16384" width="9.140625" style="3"/>
  </cols>
  <sheetData>
    <row r="1" spans="1:15">
      <c r="A1" s="1" t="s">
        <v>0</v>
      </c>
    </row>
    <row r="2" spans="1:15">
      <c r="A2" s="1" t="s">
        <v>2</v>
      </c>
      <c r="B2" s="5"/>
      <c r="C2" s="5"/>
      <c r="D2" s="5"/>
      <c r="E2" s="5"/>
      <c r="F2" s="5"/>
      <c r="G2" s="5"/>
    </row>
    <row r="3" spans="1:15">
      <c r="A3" s="5"/>
      <c r="B3" s="5"/>
      <c r="C3" s="5"/>
      <c r="D3" s="5"/>
      <c r="E3" s="5"/>
      <c r="F3" s="5"/>
      <c r="G3" s="5"/>
    </row>
    <row r="4" spans="1:15">
      <c r="A4" s="1" t="s">
        <v>5</v>
      </c>
      <c r="B4" s="49" t="s">
        <v>6</v>
      </c>
      <c r="C4" s="50" t="s">
        <v>7</v>
      </c>
      <c r="D4" s="50" t="s">
        <v>8</v>
      </c>
      <c r="E4" s="50" t="s">
        <v>30</v>
      </c>
      <c r="F4" s="50" t="s">
        <v>9</v>
      </c>
      <c r="G4" s="50" t="s">
        <v>10</v>
      </c>
    </row>
    <row r="5" spans="1:15">
      <c r="A5" s="3" t="s">
        <v>24</v>
      </c>
      <c r="B5" s="51" t="s">
        <v>16</v>
      </c>
      <c r="C5" s="52">
        <f t="shared" ref="C5:C13" si="0">VLOOKUP(B5,prices,2)</f>
        <v>63.99</v>
      </c>
      <c r="D5" s="53">
        <v>10</v>
      </c>
      <c r="E5" s="52">
        <f>C5*D5</f>
        <v>639.9</v>
      </c>
      <c r="F5" s="54">
        <f t="shared" ref="F5:F13" si="1">HLOOKUP(E5,shipping,2)</f>
        <v>50</v>
      </c>
      <c r="G5" s="52">
        <f>E5+F5</f>
        <v>689.9</v>
      </c>
    </row>
    <row r="6" spans="1:15">
      <c r="A6" s="3" t="s">
        <v>12</v>
      </c>
      <c r="B6" s="51" t="s">
        <v>13</v>
      </c>
      <c r="C6" s="52">
        <f t="shared" si="0"/>
        <v>169.99</v>
      </c>
      <c r="D6" s="53">
        <v>75</v>
      </c>
      <c r="E6" s="52">
        <f t="shared" ref="E6:E13" si="2">C6*D6</f>
        <v>12749.25</v>
      </c>
      <c r="F6" s="54">
        <f t="shared" si="1"/>
        <v>300</v>
      </c>
      <c r="G6" s="52">
        <f>E6+F6</f>
        <v>13049.25</v>
      </c>
    </row>
    <row r="7" spans="1:15">
      <c r="A7" s="3" t="s">
        <v>15</v>
      </c>
      <c r="B7" s="51" t="s">
        <v>3</v>
      </c>
      <c r="C7" s="52">
        <f t="shared" si="0"/>
        <v>54.99</v>
      </c>
      <c r="D7" s="53">
        <v>100</v>
      </c>
      <c r="E7" s="52">
        <f t="shared" si="2"/>
        <v>5499</v>
      </c>
      <c r="F7" s="54">
        <f t="shared" si="1"/>
        <v>100</v>
      </c>
      <c r="G7" s="52">
        <f t="shared" ref="G7:G13" si="3">E7+F7</f>
        <v>5599</v>
      </c>
    </row>
    <row r="8" spans="1:15">
      <c r="A8" s="3" t="s">
        <v>17</v>
      </c>
      <c r="B8" s="51" t="s">
        <v>11</v>
      </c>
      <c r="C8" s="52">
        <f t="shared" si="0"/>
        <v>99.99</v>
      </c>
      <c r="D8" s="53">
        <v>20</v>
      </c>
      <c r="E8" s="52">
        <f t="shared" si="2"/>
        <v>1999.8</v>
      </c>
      <c r="F8" s="54">
        <f t="shared" si="1"/>
        <v>80</v>
      </c>
      <c r="G8" s="52">
        <f t="shared" si="3"/>
        <v>2079.8000000000002</v>
      </c>
    </row>
    <row r="9" spans="1:15">
      <c r="A9" s="3" t="s">
        <v>18</v>
      </c>
      <c r="B9" s="51" t="s">
        <v>19</v>
      </c>
      <c r="C9" s="52">
        <f t="shared" si="0"/>
        <v>44.99</v>
      </c>
      <c r="D9" s="53">
        <v>200</v>
      </c>
      <c r="E9" s="52">
        <f t="shared" si="2"/>
        <v>8998</v>
      </c>
      <c r="F9" s="54">
        <f t="shared" si="1"/>
        <v>200</v>
      </c>
      <c r="G9" s="52">
        <f t="shared" si="3"/>
        <v>9198</v>
      </c>
      <c r="L9" s="55"/>
    </row>
    <row r="10" spans="1:15">
      <c r="A10" s="3" t="s">
        <v>20</v>
      </c>
      <c r="B10" s="51" t="s">
        <v>13</v>
      </c>
      <c r="C10" s="52">
        <f t="shared" si="0"/>
        <v>169.99</v>
      </c>
      <c r="D10" s="53">
        <v>2</v>
      </c>
      <c r="E10" s="52">
        <f t="shared" si="2"/>
        <v>339.98</v>
      </c>
      <c r="F10" s="54">
        <f t="shared" si="1"/>
        <v>0</v>
      </c>
      <c r="G10" s="52">
        <f t="shared" si="3"/>
        <v>339.98</v>
      </c>
      <c r="L10" s="55"/>
    </row>
    <row r="11" spans="1:15">
      <c r="A11" s="3" t="s">
        <v>22</v>
      </c>
      <c r="B11" s="51" t="s">
        <v>4</v>
      </c>
      <c r="C11" s="52">
        <f t="shared" si="0"/>
        <v>125.99</v>
      </c>
      <c r="D11" s="53">
        <v>100</v>
      </c>
      <c r="E11" s="52">
        <f t="shared" si="2"/>
        <v>12599</v>
      </c>
      <c r="F11" s="54">
        <f t="shared" si="1"/>
        <v>300</v>
      </c>
      <c r="G11" s="52">
        <f t="shared" si="3"/>
        <v>12899</v>
      </c>
      <c r="K11" s="55"/>
      <c r="L11" s="55"/>
    </row>
    <row r="12" spans="1:15">
      <c r="A12" s="3" t="s">
        <v>23</v>
      </c>
      <c r="B12" s="51" t="s">
        <v>14</v>
      </c>
      <c r="C12" s="52">
        <f t="shared" si="0"/>
        <v>33.979999999999997</v>
      </c>
      <c r="D12" s="53">
        <v>300</v>
      </c>
      <c r="E12" s="52">
        <f t="shared" si="2"/>
        <v>10193.999999999998</v>
      </c>
      <c r="F12" s="54">
        <f t="shared" si="1"/>
        <v>200</v>
      </c>
      <c r="G12" s="52">
        <f t="shared" si="3"/>
        <v>10393.999999999998</v>
      </c>
      <c r="K12" s="55"/>
      <c r="L12" s="55"/>
    </row>
    <row r="13" spans="1:15">
      <c r="A13" s="3" t="s">
        <v>25</v>
      </c>
      <c r="B13" s="51" t="s">
        <v>21</v>
      </c>
      <c r="C13" s="52">
        <f t="shared" si="0"/>
        <v>54.75</v>
      </c>
      <c r="D13" s="53">
        <v>1</v>
      </c>
      <c r="E13" s="52">
        <f t="shared" si="2"/>
        <v>54.75</v>
      </c>
      <c r="F13" s="54">
        <f t="shared" si="1"/>
        <v>0</v>
      </c>
      <c r="G13" s="52">
        <f t="shared" si="3"/>
        <v>54.75</v>
      </c>
    </row>
    <row r="16" spans="1:15">
      <c r="A16" s="56" t="s">
        <v>1</v>
      </c>
      <c r="B16" s="57"/>
      <c r="C16" s="57"/>
      <c r="E16" s="56" t="s">
        <v>26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</row>
    <row r="17" spans="1:15">
      <c r="A17" s="58" t="s">
        <v>3</v>
      </c>
      <c r="B17" s="59">
        <v>54.99</v>
      </c>
      <c r="E17" s="5" t="s">
        <v>27</v>
      </c>
      <c r="F17" s="60">
        <v>0</v>
      </c>
      <c r="G17" s="60">
        <v>400</v>
      </c>
      <c r="H17" s="60">
        <v>800</v>
      </c>
      <c r="I17" s="60">
        <v>1200</v>
      </c>
      <c r="J17" s="60">
        <v>1600</v>
      </c>
      <c r="K17" s="60">
        <v>2000</v>
      </c>
      <c r="L17" s="60">
        <v>5000</v>
      </c>
      <c r="M17" s="60">
        <v>8000</v>
      </c>
      <c r="N17" s="60">
        <v>12000</v>
      </c>
      <c r="O17" s="60">
        <v>16000</v>
      </c>
    </row>
    <row r="18" spans="1:15">
      <c r="A18" s="58" t="s">
        <v>4</v>
      </c>
      <c r="B18" s="59">
        <v>125.99</v>
      </c>
      <c r="E18" s="5" t="s">
        <v>28</v>
      </c>
      <c r="F18" s="58">
        <v>0</v>
      </c>
      <c r="G18" s="58">
        <v>50</v>
      </c>
      <c r="H18" s="58">
        <v>60</v>
      </c>
      <c r="I18" s="58">
        <v>70</v>
      </c>
      <c r="J18" s="58">
        <v>80</v>
      </c>
      <c r="K18" s="58">
        <v>90</v>
      </c>
      <c r="L18" s="58">
        <v>100</v>
      </c>
      <c r="M18" s="58">
        <v>200</v>
      </c>
      <c r="N18" s="58">
        <v>300</v>
      </c>
      <c r="O18" s="58">
        <v>400</v>
      </c>
    </row>
    <row r="19" spans="1:15">
      <c r="A19" s="58" t="s">
        <v>11</v>
      </c>
      <c r="B19" s="59">
        <v>99.99</v>
      </c>
    </row>
    <row r="20" spans="1:15">
      <c r="A20" s="58" t="s">
        <v>14</v>
      </c>
      <c r="B20" s="59">
        <v>33.979999999999997</v>
      </c>
    </row>
    <row r="21" spans="1:15">
      <c r="A21" s="58" t="s">
        <v>16</v>
      </c>
      <c r="B21" s="59">
        <v>63.99</v>
      </c>
    </row>
    <row r="22" spans="1:15">
      <c r="A22" s="58" t="s">
        <v>13</v>
      </c>
      <c r="B22" s="59">
        <v>169.99</v>
      </c>
    </row>
    <row r="23" spans="1:15">
      <c r="A23" s="58" t="s">
        <v>19</v>
      </c>
      <c r="B23" s="59">
        <v>44.99</v>
      </c>
    </row>
    <row r="24" spans="1:15">
      <c r="A24" s="58" t="s">
        <v>21</v>
      </c>
      <c r="B24" s="59">
        <v>54.75</v>
      </c>
    </row>
    <row r="25" spans="1:15">
      <c r="B25" s="55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28"/>
  <sheetViews>
    <sheetView workbookViewId="0"/>
  </sheetViews>
  <sheetFormatPr defaultColWidth="13.7109375" defaultRowHeight="15"/>
  <cols>
    <col min="1" max="1" width="11.85546875" style="4" customWidth="1"/>
    <col min="2" max="7" width="7.7109375" style="4" customWidth="1"/>
    <col min="8" max="8" width="8.7109375" style="4" customWidth="1"/>
    <col min="9" max="9" width="6.7109375" style="4" customWidth="1"/>
    <col min="10" max="10" width="11" style="4" customWidth="1"/>
    <col min="11" max="12" width="13.7109375" style="4" customWidth="1"/>
    <col min="13" max="13" width="8.5703125" style="4" customWidth="1"/>
    <col min="14" max="14" width="9.42578125" style="4" customWidth="1"/>
    <col min="15" max="15" width="9.28515625" style="4" customWidth="1"/>
    <col min="16" max="16" width="9.85546875" style="4" customWidth="1"/>
    <col min="17" max="16384" width="13.7109375" style="4"/>
  </cols>
  <sheetData>
    <row r="1" spans="1:255">
      <c r="A1" s="2" t="s">
        <v>0</v>
      </c>
      <c r="B1" s="3"/>
    </row>
    <row r="2" spans="1:255">
      <c r="A2" s="5" t="s">
        <v>31</v>
      </c>
      <c r="B2" s="3"/>
      <c r="D2" s="6"/>
    </row>
    <row r="3" spans="1:255">
      <c r="N3" s="7"/>
      <c r="O3" s="7"/>
      <c r="P3" s="7"/>
    </row>
    <row r="4" spans="1:255">
      <c r="A4" s="5"/>
      <c r="E4" s="3"/>
      <c r="F4" s="3"/>
      <c r="G4" s="3"/>
      <c r="H4" s="3"/>
      <c r="I4" s="3"/>
      <c r="J4" s="3"/>
      <c r="M4" s="8"/>
    </row>
    <row r="5" spans="1:255">
      <c r="A5" s="5"/>
      <c r="H5" s="9"/>
      <c r="I5" s="9"/>
      <c r="M5" s="8"/>
    </row>
    <row r="6" spans="1:255">
      <c r="A6" s="5"/>
      <c r="H6" s="10"/>
      <c r="I6" s="10"/>
      <c r="M6" s="8"/>
    </row>
    <row r="7" spans="1:255">
      <c r="A7" s="11" t="s">
        <v>32</v>
      </c>
      <c r="B7" s="12" t="s">
        <v>33</v>
      </c>
      <c r="C7" s="12" t="s">
        <v>34</v>
      </c>
      <c r="D7" s="12" t="s">
        <v>35</v>
      </c>
      <c r="E7" s="12" t="s">
        <v>36</v>
      </c>
      <c r="F7" s="12" t="s">
        <v>37</v>
      </c>
      <c r="G7" s="12" t="s">
        <v>38</v>
      </c>
      <c r="H7" s="12" t="s">
        <v>39</v>
      </c>
      <c r="I7" s="12" t="s">
        <v>40</v>
      </c>
      <c r="J7" s="13" t="s">
        <v>41</v>
      </c>
      <c r="K7" s="5"/>
      <c r="M7" s="14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>
      <c r="A8" s="15" t="s">
        <v>42</v>
      </c>
      <c r="B8" s="8">
        <v>15000</v>
      </c>
      <c r="C8" s="8">
        <v>16500</v>
      </c>
      <c r="D8" s="8">
        <v>18250</v>
      </c>
      <c r="E8" s="8">
        <f t="shared" ref="E8:E13" si="0">SUM(B8:D8)</f>
        <v>49750</v>
      </c>
      <c r="F8" s="8">
        <v>51000</v>
      </c>
      <c r="G8" s="8">
        <f t="shared" ref="G8:G13" si="1">IF(E8&gt;F8,E8*10%,0)</f>
        <v>0</v>
      </c>
      <c r="H8" s="8">
        <f t="shared" ref="H8:H13" si="2">E8*0.1+G8</f>
        <v>4975</v>
      </c>
      <c r="I8" s="16">
        <v>2</v>
      </c>
      <c r="J8" s="17">
        <f t="shared" ref="J8:J13" si="3">IF(I8=1,H8*10%,IF(I8=2,H8*8%,H8*7%))</f>
        <v>398</v>
      </c>
      <c r="M8" s="8"/>
    </row>
    <row r="9" spans="1:255">
      <c r="A9" s="15" t="s">
        <v>43</v>
      </c>
      <c r="B9" s="8">
        <v>15000</v>
      </c>
      <c r="C9" s="8">
        <v>22000</v>
      </c>
      <c r="D9" s="8">
        <v>18500</v>
      </c>
      <c r="E9" s="8">
        <f t="shared" si="0"/>
        <v>55500</v>
      </c>
      <c r="F9" s="8">
        <v>55000</v>
      </c>
      <c r="G9" s="8">
        <f t="shared" si="1"/>
        <v>5550</v>
      </c>
      <c r="H9" s="8">
        <f t="shared" si="2"/>
        <v>11100</v>
      </c>
      <c r="I9" s="16">
        <v>3</v>
      </c>
      <c r="J9" s="17">
        <f t="shared" si="3"/>
        <v>777.00000000000011</v>
      </c>
      <c r="M9" s="8"/>
    </row>
    <row r="10" spans="1:255">
      <c r="A10" s="15" t="s">
        <v>44</v>
      </c>
      <c r="B10" s="8">
        <v>10000</v>
      </c>
      <c r="C10" s="8">
        <v>12750</v>
      </c>
      <c r="D10" s="8">
        <v>15000</v>
      </c>
      <c r="E10" s="8">
        <f t="shared" si="0"/>
        <v>37750</v>
      </c>
      <c r="F10" s="8">
        <v>40000</v>
      </c>
      <c r="G10" s="8">
        <f t="shared" si="1"/>
        <v>0</v>
      </c>
      <c r="H10" s="8">
        <f t="shared" si="2"/>
        <v>3775</v>
      </c>
      <c r="I10" s="16">
        <v>1</v>
      </c>
      <c r="J10" s="17">
        <f t="shared" si="3"/>
        <v>377.5</v>
      </c>
      <c r="M10" s="8"/>
    </row>
    <row r="11" spans="1:255">
      <c r="A11" s="15" t="s">
        <v>45</v>
      </c>
      <c r="B11" s="8">
        <v>22000</v>
      </c>
      <c r="C11" s="8">
        <v>27500</v>
      </c>
      <c r="D11" s="8">
        <v>34250</v>
      </c>
      <c r="E11" s="8">
        <f t="shared" si="0"/>
        <v>83750</v>
      </c>
      <c r="F11" s="8">
        <v>75000</v>
      </c>
      <c r="G11" s="8">
        <f t="shared" si="1"/>
        <v>8375</v>
      </c>
      <c r="H11" s="8">
        <f t="shared" si="2"/>
        <v>16750</v>
      </c>
      <c r="I11" s="16">
        <v>3</v>
      </c>
      <c r="J11" s="17">
        <f t="shared" si="3"/>
        <v>1172.5</v>
      </c>
      <c r="M11" s="8"/>
    </row>
    <row r="12" spans="1:255">
      <c r="A12" s="15" t="s">
        <v>46</v>
      </c>
      <c r="B12" s="8">
        <v>14800</v>
      </c>
      <c r="C12" s="8">
        <v>21400</v>
      </c>
      <c r="D12" s="8">
        <v>40000</v>
      </c>
      <c r="E12" s="8">
        <f t="shared" si="0"/>
        <v>76200</v>
      </c>
      <c r="F12" s="8">
        <v>80000</v>
      </c>
      <c r="G12" s="8">
        <f t="shared" si="1"/>
        <v>0</v>
      </c>
      <c r="H12" s="8">
        <f t="shared" si="2"/>
        <v>7620</v>
      </c>
      <c r="I12" s="16">
        <v>3</v>
      </c>
      <c r="J12" s="17">
        <f t="shared" si="3"/>
        <v>533.40000000000009</v>
      </c>
      <c r="M12" s="8"/>
    </row>
    <row r="13" spans="1:255">
      <c r="A13" s="15" t="s">
        <v>47</v>
      </c>
      <c r="B13" s="8">
        <v>27500</v>
      </c>
      <c r="C13" s="8">
        <v>40000</v>
      </c>
      <c r="D13" s="8">
        <v>66500</v>
      </c>
      <c r="E13" s="8">
        <f t="shared" si="0"/>
        <v>134000</v>
      </c>
      <c r="F13" s="8">
        <v>100000</v>
      </c>
      <c r="G13" s="8">
        <f t="shared" si="1"/>
        <v>13400</v>
      </c>
      <c r="H13" s="8">
        <f t="shared" si="2"/>
        <v>26800</v>
      </c>
      <c r="I13" s="16">
        <v>2</v>
      </c>
      <c r="J13" s="17">
        <f t="shared" si="3"/>
        <v>2144</v>
      </c>
      <c r="M13" s="8"/>
    </row>
    <row r="14" spans="1:255">
      <c r="A14" s="18" t="s">
        <v>48</v>
      </c>
      <c r="B14" s="19">
        <f t="shared" ref="B14:H14" si="4">SUM(B8:B13)</f>
        <v>104300</v>
      </c>
      <c r="C14" s="19">
        <f t="shared" si="4"/>
        <v>140150</v>
      </c>
      <c r="D14" s="19">
        <f t="shared" si="4"/>
        <v>192500</v>
      </c>
      <c r="E14" s="19">
        <f t="shared" si="4"/>
        <v>436950</v>
      </c>
      <c r="F14" s="19">
        <f t="shared" si="4"/>
        <v>401000</v>
      </c>
      <c r="G14" s="19">
        <f t="shared" si="4"/>
        <v>27325</v>
      </c>
      <c r="H14" s="19">
        <f t="shared" si="4"/>
        <v>71020</v>
      </c>
      <c r="I14" s="20"/>
      <c r="J14" s="21"/>
      <c r="M14" s="8"/>
    </row>
    <row r="15" spans="1:255">
      <c r="A15" s="22" t="s">
        <v>49</v>
      </c>
      <c r="B15" s="23">
        <f t="shared" ref="B15:H15" si="5">AVERAGE(B8:B13)</f>
        <v>17383.333333333332</v>
      </c>
      <c r="C15" s="23">
        <f t="shared" si="5"/>
        <v>23358.333333333332</v>
      </c>
      <c r="D15" s="23">
        <f t="shared" si="5"/>
        <v>32083.333333333332</v>
      </c>
      <c r="E15" s="23">
        <f t="shared" si="5"/>
        <v>72825</v>
      </c>
      <c r="F15" s="23">
        <f t="shared" si="5"/>
        <v>66833.333333333328</v>
      </c>
      <c r="G15" s="23">
        <f t="shared" si="5"/>
        <v>4554.166666666667</v>
      </c>
      <c r="H15" s="23">
        <f t="shared" si="5"/>
        <v>11836.666666666666</v>
      </c>
      <c r="I15" s="24"/>
      <c r="J15" s="25"/>
      <c r="M15" s="8"/>
    </row>
    <row r="16" spans="1:255">
      <c r="M16" s="8"/>
    </row>
    <row r="17" spans="5:13">
      <c r="M17" s="8"/>
    </row>
    <row r="22" spans="5:13">
      <c r="E22" s="26"/>
    </row>
    <row r="23" spans="5:13">
      <c r="E23" s="26"/>
    </row>
    <row r="24" spans="5:13">
      <c r="E24" s="26"/>
    </row>
    <row r="25" spans="5:13">
      <c r="E25" s="26"/>
    </row>
    <row r="26" spans="5:13">
      <c r="E26" s="26"/>
    </row>
    <row r="27" spans="5:13">
      <c r="E27" s="26"/>
    </row>
    <row r="28" spans="5:13">
      <c r="E28" s="26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ColWidth="8.85546875" defaultRowHeight="15"/>
  <cols>
    <col min="1" max="1" width="12.5703125" style="4" customWidth="1"/>
    <col min="2" max="9" width="8.28515625" style="4" customWidth="1"/>
    <col min="10" max="16384" width="8.85546875" style="4"/>
  </cols>
  <sheetData>
    <row r="1" spans="1:9">
      <c r="A1" s="2" t="s">
        <v>0</v>
      </c>
    </row>
    <row r="2" spans="1:9">
      <c r="A2" s="2" t="s">
        <v>50</v>
      </c>
    </row>
    <row r="7" spans="1:9">
      <c r="A7" s="11" t="s">
        <v>32</v>
      </c>
      <c r="B7" s="12" t="s">
        <v>36</v>
      </c>
      <c r="C7" s="12" t="s">
        <v>37</v>
      </c>
      <c r="D7" s="12" t="s">
        <v>51</v>
      </c>
      <c r="E7" s="12" t="s">
        <v>37</v>
      </c>
      <c r="F7" s="12" t="s">
        <v>52</v>
      </c>
      <c r="G7" s="12" t="s">
        <v>37</v>
      </c>
      <c r="H7" s="12" t="s">
        <v>53</v>
      </c>
      <c r="I7" s="13" t="s">
        <v>37</v>
      </c>
    </row>
    <row r="8" spans="1:9">
      <c r="A8" s="15" t="s">
        <v>42</v>
      </c>
      <c r="B8" s="8">
        <v>49750</v>
      </c>
      <c r="C8" s="8">
        <v>51000</v>
      </c>
      <c r="D8" s="8">
        <v>55250</v>
      </c>
      <c r="E8" s="8">
        <v>55000</v>
      </c>
      <c r="F8" s="8">
        <v>50000</v>
      </c>
      <c r="G8" s="8"/>
      <c r="H8" s="8"/>
      <c r="I8" s="45"/>
    </row>
    <row r="9" spans="1:9">
      <c r="A9" s="15" t="s">
        <v>43</v>
      </c>
      <c r="B9" s="8">
        <v>55500</v>
      </c>
      <c r="C9" s="8">
        <v>55000</v>
      </c>
      <c r="D9" s="8">
        <v>59000</v>
      </c>
      <c r="E9" s="8">
        <v>60000</v>
      </c>
      <c r="F9" s="8"/>
      <c r="G9" s="8"/>
      <c r="H9" s="8"/>
      <c r="I9" s="45"/>
    </row>
    <row r="10" spans="1:9">
      <c r="A10" s="15" t="s">
        <v>44</v>
      </c>
      <c r="B10" s="8">
        <v>37750</v>
      </c>
      <c r="C10" s="8">
        <v>40000</v>
      </c>
      <c r="D10" s="8">
        <v>41000</v>
      </c>
      <c r="E10" s="8">
        <v>42000</v>
      </c>
      <c r="F10" s="8"/>
      <c r="G10" s="8"/>
      <c r="H10" s="8"/>
      <c r="I10" s="45"/>
    </row>
    <row r="11" spans="1:9">
      <c r="A11" s="15" t="s">
        <v>45</v>
      </c>
      <c r="B11" s="8">
        <v>83750</v>
      </c>
      <c r="C11" s="8">
        <v>75000</v>
      </c>
      <c r="D11" s="8">
        <v>86500</v>
      </c>
      <c r="E11" s="8">
        <v>85000</v>
      </c>
      <c r="F11" s="8"/>
      <c r="G11" s="8"/>
      <c r="H11" s="8"/>
      <c r="I11" s="45"/>
    </row>
    <row r="12" spans="1:9">
      <c r="A12" s="15" t="s">
        <v>46</v>
      </c>
      <c r="B12" s="8">
        <v>76200</v>
      </c>
      <c r="C12" s="8">
        <v>80000</v>
      </c>
      <c r="D12" s="8">
        <v>79500</v>
      </c>
      <c r="E12" s="8">
        <v>82000</v>
      </c>
      <c r="F12" s="8"/>
      <c r="G12" s="8"/>
      <c r="H12" s="8"/>
      <c r="I12" s="45"/>
    </row>
    <row r="13" spans="1:9">
      <c r="A13" s="15" t="s">
        <v>47</v>
      </c>
      <c r="B13" s="8">
        <v>134000</v>
      </c>
      <c r="C13" s="8">
        <v>100000</v>
      </c>
      <c r="D13" s="8">
        <v>141000</v>
      </c>
      <c r="E13" s="8">
        <v>140000</v>
      </c>
      <c r="F13" s="8"/>
      <c r="G13" s="8"/>
      <c r="H13" s="8"/>
      <c r="I13" s="45"/>
    </row>
    <row r="14" spans="1:9">
      <c r="A14" s="18" t="s">
        <v>48</v>
      </c>
      <c r="B14" s="46">
        <f>SUM(B8:B13)</f>
        <v>436950</v>
      </c>
      <c r="C14" s="19">
        <f>SUM(C8:C13)</f>
        <v>401000</v>
      </c>
      <c r="D14" s="46">
        <f t="shared" ref="D14:I14" si="0">SUM(D8:D13)</f>
        <v>462250</v>
      </c>
      <c r="E14" s="46">
        <f t="shared" si="0"/>
        <v>464000</v>
      </c>
      <c r="F14" s="46">
        <f t="shared" si="0"/>
        <v>50000</v>
      </c>
      <c r="G14" s="46">
        <f t="shared" si="0"/>
        <v>0</v>
      </c>
      <c r="H14" s="46">
        <f t="shared" si="0"/>
        <v>0</v>
      </c>
      <c r="I14" s="47">
        <f t="shared" si="0"/>
        <v>0</v>
      </c>
    </row>
    <row r="15" spans="1:9">
      <c r="A15" s="22" t="s">
        <v>49</v>
      </c>
      <c r="B15" s="48">
        <f t="shared" ref="B15:E15" si="1">AVERAGE(B8:B13)</f>
        <v>72825</v>
      </c>
      <c r="C15" s="23">
        <f t="shared" si="1"/>
        <v>66833.333333333328</v>
      </c>
      <c r="D15" s="48">
        <f t="shared" si="1"/>
        <v>77041.666666666672</v>
      </c>
      <c r="E15" s="48">
        <f t="shared" si="1"/>
        <v>77333.333333333328</v>
      </c>
      <c r="F15" s="48">
        <f>IF(ISERROR(AVERAGE(F8:F13)),"no data",AVERAGE(F8:F13))</f>
        <v>50000</v>
      </c>
      <c r="G15" s="48" t="str">
        <f t="shared" ref="G15:I15" si="2">IF(ISERROR(AVERAGE(G8:G13)),"no data",AVERAGE(G8:G13))</f>
        <v>no data</v>
      </c>
      <c r="H15" s="48" t="str">
        <f t="shared" si="2"/>
        <v>no data</v>
      </c>
      <c r="I15" s="48" t="str">
        <f t="shared" si="2"/>
        <v>no data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/>
  </sheetViews>
  <sheetFormatPr defaultColWidth="8.85546875" defaultRowHeight="15"/>
  <cols>
    <col min="1" max="1" width="12.28515625" style="4" customWidth="1"/>
    <col min="2" max="2" width="11.7109375" style="4" customWidth="1"/>
    <col min="3" max="3" width="8.85546875" style="4" customWidth="1"/>
    <col min="4" max="4" width="10.28515625" style="4" customWidth="1"/>
    <col min="5" max="5" width="10.140625" style="4" customWidth="1"/>
    <col min="6" max="16384" width="8.85546875" style="4"/>
  </cols>
  <sheetData>
    <row r="1" spans="1:5">
      <c r="A1" s="2" t="s">
        <v>0</v>
      </c>
    </row>
    <row r="2" spans="1:5">
      <c r="A2" s="5" t="s">
        <v>54</v>
      </c>
    </row>
    <row r="4" spans="1:5">
      <c r="A4" s="5"/>
    </row>
    <row r="5" spans="1:5">
      <c r="A5" s="5"/>
    </row>
    <row r="6" spans="1:5">
      <c r="A6" s="5"/>
      <c r="D6" s="41" t="s">
        <v>55</v>
      </c>
      <c r="E6" s="42"/>
    </row>
    <row r="7" spans="1:5">
      <c r="A7" s="11" t="s">
        <v>32</v>
      </c>
      <c r="B7" s="12" t="s">
        <v>38</v>
      </c>
      <c r="C7" s="12" t="s">
        <v>40</v>
      </c>
      <c r="D7" s="12" t="s">
        <v>62</v>
      </c>
      <c r="E7" s="12" t="s">
        <v>56</v>
      </c>
    </row>
    <row r="8" spans="1:5">
      <c r="A8" s="15" t="s">
        <v>42</v>
      </c>
      <c r="B8" s="43">
        <f>Bonus!G8</f>
        <v>0</v>
      </c>
      <c r="C8" s="16">
        <v>2</v>
      </c>
      <c r="D8" s="44" t="str">
        <f t="shared" ref="D8:D13" si="0">IF(AND(B8&gt;0,C8&gt;1),"Yes","No")</f>
        <v>No</v>
      </c>
      <c r="E8" s="44"/>
    </row>
    <row r="9" spans="1:5">
      <c r="A9" s="15" t="s">
        <v>43</v>
      </c>
      <c r="B9" s="43">
        <f>Bonus!G9</f>
        <v>5550</v>
      </c>
      <c r="C9" s="16">
        <v>3</v>
      </c>
      <c r="D9" s="44" t="str">
        <f t="shared" si="0"/>
        <v>Yes</v>
      </c>
      <c r="E9" s="44"/>
    </row>
    <row r="10" spans="1:5">
      <c r="A10" s="15" t="s">
        <v>44</v>
      </c>
      <c r="B10" s="43">
        <f>Bonus!G10</f>
        <v>0</v>
      </c>
      <c r="C10" s="16">
        <v>1</v>
      </c>
      <c r="D10" s="44" t="str">
        <f t="shared" si="0"/>
        <v>No</v>
      </c>
      <c r="E10" s="44"/>
    </row>
    <row r="11" spans="1:5">
      <c r="A11" s="15" t="s">
        <v>45</v>
      </c>
      <c r="B11" s="43">
        <f>Bonus!G11</f>
        <v>8375</v>
      </c>
      <c r="C11" s="16">
        <v>3</v>
      </c>
      <c r="D11" s="44" t="str">
        <f t="shared" si="0"/>
        <v>Yes</v>
      </c>
      <c r="E11" s="44"/>
    </row>
    <row r="12" spans="1:5">
      <c r="A12" s="15" t="s">
        <v>46</v>
      </c>
      <c r="B12" s="43">
        <f>Bonus!G12</f>
        <v>0</v>
      </c>
      <c r="C12" s="16">
        <v>3</v>
      </c>
      <c r="D12" s="44" t="str">
        <f t="shared" si="0"/>
        <v>No</v>
      </c>
      <c r="E12" s="44"/>
    </row>
    <row r="13" spans="1:5">
      <c r="A13" s="15" t="s">
        <v>47</v>
      </c>
      <c r="B13" s="43">
        <f>Bonus!G13</f>
        <v>13400</v>
      </c>
      <c r="C13" s="16">
        <v>2</v>
      </c>
      <c r="D13" s="44" t="str">
        <f t="shared" si="0"/>
        <v>Yes</v>
      </c>
      <c r="E13" s="44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G13"/>
  <sheetViews>
    <sheetView workbookViewId="0"/>
  </sheetViews>
  <sheetFormatPr defaultRowHeight="15"/>
  <cols>
    <col min="1" max="1" width="11.85546875" style="3" customWidth="1"/>
    <col min="2" max="2" width="11.42578125" style="3" customWidth="1"/>
    <col min="3" max="3" width="11.28515625" style="3" customWidth="1"/>
    <col min="4" max="4" width="13.140625" style="3" customWidth="1"/>
    <col min="5" max="5" width="15.140625" style="3" customWidth="1"/>
    <col min="6" max="6" width="13.140625" style="3" customWidth="1"/>
    <col min="7" max="7" width="19.28515625" style="26" bestFit="1" customWidth="1"/>
    <col min="8" max="16384" width="9.140625" style="3"/>
  </cols>
  <sheetData>
    <row r="1" spans="1:7">
      <c r="A1" s="5" t="s">
        <v>0</v>
      </c>
    </row>
    <row r="2" spans="1:7">
      <c r="A2" s="5" t="s">
        <v>57</v>
      </c>
    </row>
    <row r="4" spans="1:7">
      <c r="E4" s="27"/>
      <c r="G4" s="28"/>
    </row>
    <row r="5" spans="1:7">
      <c r="G5" s="3"/>
    </row>
    <row r="6" spans="1:7" ht="27" customHeight="1">
      <c r="B6" s="29" t="s">
        <v>32</v>
      </c>
      <c r="C6" s="29" t="s">
        <v>58</v>
      </c>
      <c r="D6" s="30" t="s">
        <v>29</v>
      </c>
      <c r="E6" s="31" t="s">
        <v>59</v>
      </c>
      <c r="F6" s="29" t="s">
        <v>60</v>
      </c>
      <c r="G6" s="32" t="s">
        <v>61</v>
      </c>
    </row>
    <row r="7" spans="1:7">
      <c r="B7" s="33" t="s">
        <v>42</v>
      </c>
      <c r="C7" s="34">
        <v>4974.5540000000001</v>
      </c>
      <c r="D7" s="35">
        <v>1.1423000000000001E-2</v>
      </c>
      <c r="E7" s="35">
        <f t="shared" ref="E7:E12" si="0">C7*D7</f>
        <v>56.824330342000003</v>
      </c>
      <c r="F7" s="36"/>
      <c r="G7" s="36">
        <f t="shared" ref="G7:G12" si="1">C7*F7</f>
        <v>0</v>
      </c>
    </row>
    <row r="8" spans="1:7">
      <c r="B8" s="33" t="s">
        <v>43</v>
      </c>
      <c r="C8" s="34">
        <v>5550.2550000000001</v>
      </c>
      <c r="D8" s="35">
        <v>1.4524E-2</v>
      </c>
      <c r="E8" s="35">
        <f t="shared" si="0"/>
        <v>80.611903620000007</v>
      </c>
      <c r="F8" s="36"/>
      <c r="G8" s="36">
        <f t="shared" si="1"/>
        <v>0</v>
      </c>
    </row>
    <row r="9" spans="1:7">
      <c r="B9" s="33" t="s">
        <v>44</v>
      </c>
      <c r="C9" s="34">
        <v>3774.752</v>
      </c>
      <c r="D9" s="35">
        <v>1.1424999999999999E-2</v>
      </c>
      <c r="E9" s="35">
        <f t="shared" si="0"/>
        <v>43.126541599999996</v>
      </c>
      <c r="F9" s="36"/>
      <c r="G9" s="36">
        <f t="shared" si="1"/>
        <v>0</v>
      </c>
    </row>
    <row r="10" spans="1:7">
      <c r="B10" s="33" t="s">
        <v>45</v>
      </c>
      <c r="C10" s="34">
        <v>8375.6664000000001</v>
      </c>
      <c r="D10" s="35">
        <v>1.6437E-2</v>
      </c>
      <c r="E10" s="35">
        <f t="shared" si="0"/>
        <v>137.67082861680001</v>
      </c>
      <c r="F10" s="36"/>
      <c r="G10" s="36">
        <f t="shared" si="1"/>
        <v>0</v>
      </c>
    </row>
    <row r="11" spans="1:7">
      <c r="B11" s="33" t="s">
        <v>46</v>
      </c>
      <c r="C11" s="34">
        <v>7620.2370000000001</v>
      </c>
      <c r="D11" s="35">
        <v>1.4522999999999999E-2</v>
      </c>
      <c r="E11" s="35">
        <f t="shared" si="0"/>
        <v>110.668701951</v>
      </c>
      <c r="F11" s="36"/>
      <c r="G11" s="36">
        <f t="shared" si="1"/>
        <v>0</v>
      </c>
    </row>
    <row r="12" spans="1:7">
      <c r="B12" s="33" t="s">
        <v>47</v>
      </c>
      <c r="C12" s="34">
        <v>13437.1456</v>
      </c>
      <c r="D12" s="35">
        <v>1.7318E-2</v>
      </c>
      <c r="E12" s="35">
        <f t="shared" si="0"/>
        <v>232.70448750079998</v>
      </c>
      <c r="F12" s="36"/>
      <c r="G12" s="36">
        <f t="shared" si="1"/>
        <v>0</v>
      </c>
    </row>
    <row r="13" spans="1:7">
      <c r="B13" s="37"/>
      <c r="C13" s="37"/>
      <c r="D13" s="38"/>
      <c r="E13" s="39">
        <f>SUM(E7:E12)</f>
        <v>661.60679363060001</v>
      </c>
      <c r="F13" s="38"/>
      <c r="G13" s="40">
        <f>SUM(G7:G12)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5088F10-AD64-4767-A784-BA2337A424FB}"/>
</file>

<file path=customXml/itemProps2.xml><?xml version="1.0" encoding="utf-8"?>
<ds:datastoreItem xmlns:ds="http://schemas.openxmlformats.org/officeDocument/2006/customXml" ds:itemID="{3A6F29BC-9308-4D9B-99C9-D7464E3F05D7}"/>
</file>

<file path=customXml/itemProps3.xml><?xml version="1.0" encoding="utf-8"?>
<ds:datastoreItem xmlns:ds="http://schemas.openxmlformats.org/officeDocument/2006/customXml" ds:itemID="{9AFB02AA-A5F5-4BDF-8D36-29D7196662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Orders</vt:lpstr>
      <vt:lpstr>Bonus</vt:lpstr>
      <vt:lpstr>Quota</vt:lpstr>
      <vt:lpstr>Raises</vt:lpstr>
      <vt:lpstr>Invest</vt:lpstr>
      <vt:lpstr>prices</vt:lpstr>
      <vt:lpstr>shipping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User</cp:lastModifiedBy>
  <dcterms:created xsi:type="dcterms:W3CDTF">1995-11-14T21:59:15Z</dcterms:created>
  <dcterms:modified xsi:type="dcterms:W3CDTF">2007-11-19T16:53:55Z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