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15420" windowHeight="4335" activeTab="3"/>
  </bookViews>
  <sheets>
    <sheet name="District 1" sheetId="1" r:id="rId1"/>
    <sheet name="District 2" sheetId="4" r:id="rId2"/>
    <sheet name="District Rpt." sheetId="2" r:id="rId3"/>
    <sheet name="Employees" sheetId="5" r:id="rId4"/>
  </sheets>
  <externalReferences>
    <externalReference r:id="rId5"/>
  </externalReferences>
  <definedNames>
    <definedName name="D_Raise">[1]Development!$G$6:$G$8</definedName>
    <definedName name="D_Salary">[1]Development!$F$6:$F$8</definedName>
    <definedName name="P_Raise">[1]Production!$G$6:$G$15</definedName>
    <definedName name="P_Salary">[1]Production!$F$6:$F$15</definedName>
    <definedName name="S_Raise">[1]Sales!$G$6:$G$14</definedName>
    <definedName name="S_Salary">[1]Sales!$F$6:$F$14</definedName>
  </definedNames>
  <calcPr calcId="124519"/>
</workbook>
</file>

<file path=xl/calcChain.xml><?xml version="1.0" encoding="utf-8"?>
<calcChain xmlns="http://schemas.openxmlformats.org/spreadsheetml/2006/main">
  <c r="F42" i="5"/>
  <c r="F40"/>
  <c r="F29"/>
  <c r="F16"/>
  <c r="F11"/>
  <c r="F41"/>
  <c r="F30"/>
  <c r="F17"/>
  <c r="F12"/>
  <c r="G10"/>
  <c r="G9"/>
  <c r="G39"/>
  <c r="G15"/>
  <c r="G14"/>
  <c r="G38"/>
  <c r="G8"/>
  <c r="G28"/>
  <c r="G27"/>
  <c r="G37"/>
  <c r="G36"/>
  <c r="G35"/>
  <c r="G34"/>
  <c r="G33"/>
  <c r="G13"/>
  <c r="G17" s="1"/>
  <c r="G26"/>
  <c r="G25"/>
  <c r="G7"/>
  <c r="G32"/>
  <c r="G24"/>
  <c r="G23"/>
  <c r="G22"/>
  <c r="G31"/>
  <c r="G41" s="1"/>
  <c r="G21"/>
  <c r="G20"/>
  <c r="G19"/>
  <c r="G18"/>
  <c r="G6"/>
  <c r="G12" s="1"/>
  <c r="F43" l="1"/>
  <c r="G30"/>
  <c r="G43" s="1"/>
  <c r="H15" i="4"/>
  <c r="F15"/>
  <c r="C12" i="2" s="1"/>
  <c r="E15" i="4"/>
  <c r="C11" i="2" s="1"/>
  <c r="D15" i="4"/>
  <c r="C10" i="2" s="1"/>
  <c r="C14" i="4"/>
  <c r="B14"/>
  <c r="I14" s="1"/>
  <c r="C13"/>
  <c r="B13"/>
  <c r="I13" s="1"/>
  <c r="C12"/>
  <c r="B12"/>
  <c r="I12" s="1"/>
  <c r="C11"/>
  <c r="B11"/>
  <c r="I11" s="1"/>
  <c r="H7"/>
  <c r="F7"/>
  <c r="B12" i="2" s="1"/>
  <c r="E7" i="4"/>
  <c r="B11" i="2" s="1"/>
  <c r="D7" i="4"/>
  <c r="B10" i="2" s="1"/>
  <c r="C6" i="4"/>
  <c r="B6"/>
  <c r="C5"/>
  <c r="B5"/>
  <c r="C4"/>
  <c r="B4"/>
  <c r="C3"/>
  <c r="B3"/>
  <c r="B7" s="1"/>
  <c r="H14" i="1"/>
  <c r="H13"/>
  <c r="H12"/>
  <c r="H11"/>
  <c r="E12"/>
  <c r="E13"/>
  <c r="E14"/>
  <c r="E11"/>
  <c r="G14" l="1"/>
  <c r="G12"/>
  <c r="G11"/>
  <c r="G13"/>
  <c r="B15" i="4"/>
  <c r="G14" s="1"/>
  <c r="G5"/>
  <c r="I15"/>
  <c r="G11"/>
  <c r="G4"/>
  <c r="G6"/>
  <c r="I3"/>
  <c r="G3"/>
  <c r="I4"/>
  <c r="I5"/>
  <c r="I6"/>
  <c r="B15" i="1"/>
  <c r="C5" i="2" s="1"/>
  <c r="C15" i="1"/>
  <c r="C6" i="2" s="1"/>
  <c r="D15" i="1"/>
  <c r="E15"/>
  <c r="I14" s="1"/>
  <c r="F15"/>
  <c r="E6"/>
  <c r="G6" s="1"/>
  <c r="E5"/>
  <c r="G5" s="1"/>
  <c r="E4"/>
  <c r="G4" s="1"/>
  <c r="E3"/>
  <c r="G3" s="1"/>
  <c r="B7"/>
  <c r="B5" i="2" s="1"/>
  <c r="E5" s="1"/>
  <c r="C7" i="1"/>
  <c r="B6" i="2" s="1"/>
  <c r="D7" i="1"/>
  <c r="F7"/>
  <c r="H6"/>
  <c r="H5"/>
  <c r="H4"/>
  <c r="H3"/>
  <c r="B23" i="2"/>
  <c r="C23"/>
  <c r="D23"/>
  <c r="F23"/>
  <c r="G23"/>
  <c r="H23"/>
  <c r="E22"/>
  <c r="I22"/>
  <c r="J22" s="1"/>
  <c r="E21"/>
  <c r="I21"/>
  <c r="J21" s="1"/>
  <c r="E20"/>
  <c r="E23" s="1"/>
  <c r="I20"/>
  <c r="B18"/>
  <c r="C18"/>
  <c r="D18"/>
  <c r="F18"/>
  <c r="G18"/>
  <c r="H18"/>
  <c r="E17"/>
  <c r="I17"/>
  <c r="E16"/>
  <c r="I16"/>
  <c r="J16" s="1"/>
  <c r="E15"/>
  <c r="I15"/>
  <c r="B13"/>
  <c r="C13"/>
  <c r="D13"/>
  <c r="F13"/>
  <c r="G13"/>
  <c r="H13"/>
  <c r="E12"/>
  <c r="I12"/>
  <c r="E11"/>
  <c r="I11"/>
  <c r="E10"/>
  <c r="I10"/>
  <c r="D8"/>
  <c r="F8"/>
  <c r="G8"/>
  <c r="H8"/>
  <c r="I7"/>
  <c r="I6"/>
  <c r="I5"/>
  <c r="I8" s="1"/>
  <c r="J11" l="1"/>
  <c r="J20"/>
  <c r="J23" s="1"/>
  <c r="I23"/>
  <c r="I13"/>
  <c r="E18"/>
  <c r="J17"/>
  <c r="J15"/>
  <c r="I18"/>
  <c r="E6"/>
  <c r="J6" s="1"/>
  <c r="G15" i="1"/>
  <c r="I11"/>
  <c r="I12"/>
  <c r="I13"/>
  <c r="G7"/>
  <c r="B7" i="2"/>
  <c r="C7"/>
  <c r="C8" s="1"/>
  <c r="J5"/>
  <c r="G13" i="4"/>
  <c r="E13" i="2"/>
  <c r="J12"/>
  <c r="J10"/>
  <c r="G12" i="4"/>
  <c r="I7"/>
  <c r="E7" i="1"/>
  <c r="J18" i="2" l="1"/>
  <c r="B8"/>
  <c r="E7"/>
  <c r="J13"/>
  <c r="I6" i="1"/>
  <c r="I5"/>
  <c r="I4"/>
  <c r="I3"/>
  <c r="J7" i="2" l="1"/>
  <c r="J8" s="1"/>
  <c r="E8"/>
</calcChain>
</file>

<file path=xl/sharedStrings.xml><?xml version="1.0" encoding="utf-8"?>
<sst xmlns="http://schemas.openxmlformats.org/spreadsheetml/2006/main" count="188" uniqueCount="105">
  <si>
    <t>Fitness</t>
  </si>
  <si>
    <t>Biking</t>
  </si>
  <si>
    <t>Outdoor</t>
  </si>
  <si>
    <t>Total Sales</t>
  </si>
  <si>
    <t>Expenses</t>
  </si>
  <si>
    <t>Net Profits</t>
  </si>
  <si>
    <t>Smith, S.</t>
  </si>
  <si>
    <t>Brown, N.</t>
  </si>
  <si>
    <t>Wallace, F.</t>
  </si>
  <si>
    <t>Adams, G.</t>
  </si>
  <si>
    <t>Total</t>
  </si>
  <si>
    <t>% of Total</t>
  </si>
  <si>
    <t>Avg. Sales</t>
  </si>
  <si>
    <t>Worldwide Sporting Goods</t>
  </si>
  <si>
    <t>District Sales Report Summary</t>
  </si>
  <si>
    <t>JAN</t>
  </si>
  <si>
    <t>FEB</t>
  </si>
  <si>
    <t>MAR</t>
  </si>
  <si>
    <t>Q1 TTL</t>
  </si>
  <si>
    <t>APR</t>
  </si>
  <si>
    <t>MAY</t>
  </si>
  <si>
    <t>JUN</t>
  </si>
  <si>
    <t>Q2 TTL</t>
  </si>
  <si>
    <t>TOTALS</t>
  </si>
  <si>
    <t>District 1</t>
  </si>
  <si>
    <t>District 2</t>
  </si>
  <si>
    <t>District 3</t>
  </si>
  <si>
    <t>District 4</t>
  </si>
  <si>
    <t>January</t>
  </si>
  <si>
    <t>February</t>
  </si>
  <si>
    <t>Administration</t>
  </si>
  <si>
    <t>Employee Information</t>
  </si>
  <si>
    <t>Development</t>
  </si>
  <si>
    <t>Production</t>
  </si>
  <si>
    <t>Sales</t>
  </si>
  <si>
    <t>Last Name</t>
  </si>
  <si>
    <t>First Name</t>
  </si>
  <si>
    <t>Hire Date</t>
  </si>
  <si>
    <t>Department</t>
  </si>
  <si>
    <t>Status</t>
  </si>
  <si>
    <t>Salary</t>
  </si>
  <si>
    <t>Raise</t>
  </si>
  <si>
    <t>Eastburn</t>
  </si>
  <si>
    <t>George</t>
  </si>
  <si>
    <t>Parker</t>
  </si>
  <si>
    <t>Paul</t>
  </si>
  <si>
    <t>Messick</t>
  </si>
  <si>
    <t>Steve</t>
  </si>
  <si>
    <t>Sticklebaugh</t>
  </si>
  <si>
    <t>Wendy</t>
  </si>
  <si>
    <t>Fredericks</t>
  </si>
  <si>
    <t>Miller</t>
  </si>
  <si>
    <t>Killough</t>
  </si>
  <si>
    <t>Frank</t>
  </si>
  <si>
    <t>Roy</t>
  </si>
  <si>
    <t>Audrey</t>
  </si>
  <si>
    <t>Trimbach</t>
  </si>
  <si>
    <t>Doug</t>
  </si>
  <si>
    <t>Wang</t>
  </si>
  <si>
    <t>Will</t>
  </si>
  <si>
    <t>Feldgus</t>
  </si>
  <si>
    <t>Ernest</t>
  </si>
  <si>
    <t>Baker</t>
  </si>
  <si>
    <t>Amy</t>
  </si>
  <si>
    <t>Albrecht</t>
  </si>
  <si>
    <t>Horst</t>
  </si>
  <si>
    <t>Davis</t>
  </si>
  <si>
    <t>Henry</t>
  </si>
  <si>
    <t>Callaghan</t>
  </si>
  <si>
    <t>Ronald</t>
  </si>
  <si>
    <t>Faraco</t>
  </si>
  <si>
    <t>Janice</t>
  </si>
  <si>
    <t>Caracio</t>
  </si>
  <si>
    <t>Terry</t>
  </si>
  <si>
    <t>Edwards</t>
  </si>
  <si>
    <t>Fred</t>
  </si>
  <si>
    <t>Abramas</t>
  </si>
  <si>
    <t>Alice</t>
  </si>
  <si>
    <t>Carpenter</t>
  </si>
  <si>
    <t>John</t>
  </si>
  <si>
    <t>Deal</t>
  </si>
  <si>
    <t>Laura</t>
  </si>
  <si>
    <t>Fimbel</t>
  </si>
  <si>
    <t>Josephine</t>
  </si>
  <si>
    <t>Christine</t>
  </si>
  <si>
    <t>Susan</t>
  </si>
  <si>
    <t>Bachman</t>
  </si>
  <si>
    <t>Vance</t>
  </si>
  <si>
    <t>Deibler</t>
  </si>
  <si>
    <t>Karl</t>
  </si>
  <si>
    <t>Weinstein</t>
  </si>
  <si>
    <t>Perry</t>
  </si>
  <si>
    <t>Johnson</t>
  </si>
  <si>
    <t>Jon</t>
  </si>
  <si>
    <t>Adelheim</t>
  </si>
  <si>
    <t>Grand Total</t>
  </si>
  <si>
    <t>Administration Total</t>
  </si>
  <si>
    <t>Development Total</t>
  </si>
  <si>
    <t>Production Total</t>
  </si>
  <si>
    <t>Sales Total</t>
  </si>
  <si>
    <t>Administration Average</t>
  </si>
  <si>
    <t>Development Average</t>
  </si>
  <si>
    <t>Production Average</t>
  </si>
  <si>
    <t>Sales Average</t>
  </si>
  <si>
    <t>Grand Average</t>
  </si>
</sst>
</file>

<file path=xl/styles.xml><?xml version="1.0" encoding="utf-8"?>
<styleSheet xmlns="http://schemas.openxmlformats.org/spreadsheetml/2006/main">
  <numFmts count="7">
    <numFmt numFmtId="5" formatCode="&quot;$&quot;#,##0_);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5" formatCode="_(* #,##0_);_(* \(#,##0\);_(* &quot;-&quot;??_);_(@_)"/>
    <numFmt numFmtId="166" formatCode="_(&quot;$&quot;* #,##0_);_(&quot;$&quot;* \(#,##0\);_(&quot;$&quot;* &quot;-&quot;??_);_(@_)"/>
    <numFmt numFmtId="167" formatCode="&quot;$&quot;#,##0\ ;\(&quot;$&quot;#,##0\)"/>
  </numFmts>
  <fonts count="10">
    <font>
      <sz val="10"/>
      <name val="Arial"/>
    </font>
    <font>
      <sz val="10"/>
      <name val="Arial"/>
      <family val="2"/>
    </font>
    <font>
      <b/>
      <i/>
      <sz val="11"/>
      <color indexed="8"/>
      <name val="Arial"/>
      <family val="2"/>
    </font>
    <font>
      <i/>
      <sz val="10"/>
      <color indexed="8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1">
    <xf numFmtId="0" fontId="0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3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2" fontId="9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 applyFill="1" applyBorder="1" applyAlignment="1">
      <alignment horizontal="centerContinuous"/>
    </xf>
    <xf numFmtId="0" fontId="3" fillId="0" borderId="0" xfId="0" applyFont="1" applyFill="1" applyBorder="1" applyAlignment="1">
      <alignment horizontal="centerContinuous"/>
    </xf>
    <xf numFmtId="0" fontId="0" fillId="0" borderId="0" xfId="0" applyFill="1" applyBorder="1" applyAlignment="1">
      <alignment horizontal="left"/>
    </xf>
    <xf numFmtId="164" fontId="0" fillId="0" borderId="0" xfId="6" applyNumberFormat="1" applyFont="1" applyFill="1" applyBorder="1" applyAlignment="1"/>
    <xf numFmtId="165" fontId="0" fillId="0" borderId="0" xfId="4" applyNumberFormat="1" applyFont="1" applyFill="1" applyBorder="1" applyAlignment="1"/>
    <xf numFmtId="165" fontId="0" fillId="0" borderId="0" xfId="5" applyNumberFormat="1" applyFont="1" applyFill="1" applyBorder="1" applyAlignment="1"/>
    <xf numFmtId="0" fontId="4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/>
    <xf numFmtId="0" fontId="5" fillId="0" borderId="0" xfId="0" applyFont="1" applyAlignment="1">
      <alignment horizontal="center"/>
    </xf>
    <xf numFmtId="43" fontId="0" fillId="0" borderId="0" xfId="4" applyFont="1"/>
    <xf numFmtId="166" fontId="0" fillId="0" borderId="0" xfId="5" applyNumberFormat="1" applyFont="1" applyFill="1" applyBorder="1" applyAlignment="1"/>
    <xf numFmtId="165" fontId="0" fillId="0" borderId="0" xfId="4" applyNumberFormat="1" applyFont="1" applyAlignment="1">
      <alignment horizontal="left" indent="1"/>
    </xf>
    <xf numFmtId="166" fontId="0" fillId="0" borderId="0" xfId="5" applyNumberFormat="1" applyFont="1" applyAlignment="1">
      <alignment horizontal="left" indent="1"/>
    </xf>
    <xf numFmtId="0" fontId="3" fillId="0" borderId="0" xfId="0" applyFont="1" applyFill="1" applyBorder="1" applyAlignment="1"/>
    <xf numFmtId="0" fontId="6" fillId="0" borderId="0" xfId="1"/>
    <xf numFmtId="43" fontId="6" fillId="0" borderId="0" xfId="1" applyNumberFormat="1"/>
    <xf numFmtId="0" fontId="7" fillId="0" borderId="0" xfId="3"/>
    <xf numFmtId="0" fontId="7" fillId="0" borderId="0" xfId="3" applyAlignment="1">
      <alignment horizontal="center"/>
    </xf>
    <xf numFmtId="43" fontId="7" fillId="0" borderId="0" xfId="3" applyNumberFormat="1"/>
    <xf numFmtId="1" fontId="6" fillId="0" borderId="0" xfId="2" applyNumberFormat="1"/>
    <xf numFmtId="1" fontId="6" fillId="0" borderId="0" xfId="2" applyNumberFormat="1" applyAlignment="1">
      <alignment horizontal="center"/>
    </xf>
    <xf numFmtId="43" fontId="6" fillId="0" borderId="0" xfId="2" applyNumberFormat="1"/>
    <xf numFmtId="167" fontId="8" fillId="0" borderId="0" xfId="0" applyNumberFormat="1" applyFont="1"/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right"/>
    </xf>
    <xf numFmtId="0" fontId="5" fillId="0" borderId="1" xfId="0" applyFont="1" applyBorder="1" applyAlignment="1">
      <alignment horizontal="center"/>
    </xf>
    <xf numFmtId="14" fontId="0" fillId="0" borderId="0" xfId="0" applyNumberFormat="1"/>
    <xf numFmtId="167" fontId="0" fillId="0" borderId="0" xfId="0" applyNumberFormat="1"/>
    <xf numFmtId="5" fontId="0" fillId="0" borderId="0" xfId="0" applyNumberFormat="1"/>
    <xf numFmtId="0" fontId="4" fillId="0" borderId="0" xfId="0" applyFont="1"/>
    <xf numFmtId="0" fontId="5" fillId="0" borderId="0" xfId="0" applyNumberFormat="1" applyFont="1"/>
  </cellXfs>
  <cellStyles count="11">
    <cellStyle name="ColLevel_1" xfId="2" builtinId="2" iLevel="0"/>
    <cellStyle name="ColLevel_2" xfId="3" builtinId="2" iLevel="1"/>
    <cellStyle name="Comma" xfId="4" builtinId="3"/>
    <cellStyle name="Comma0" xfId="7"/>
    <cellStyle name="Currency" xfId="5" builtinId="4"/>
    <cellStyle name="Currency0" xfId="8"/>
    <cellStyle name="Date" xfId="9"/>
    <cellStyle name="Fixed" xfId="10"/>
    <cellStyle name="Normal" xfId="0" builtinId="0"/>
    <cellStyle name="Percent" xfId="6" builtinId="5"/>
    <cellStyle name="RowLevel_1" xfId="1" builtinId="1" iLevel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mploy4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Employees"/>
      <sheetName val="Administration"/>
      <sheetName val="Development"/>
      <sheetName val="Production"/>
      <sheetName val="Sales"/>
      <sheetName val="Employee Totals"/>
      <sheetName val="Sheet6"/>
      <sheetName val="Sheet7"/>
      <sheetName val="Sheet8"/>
    </sheetNames>
    <sheetDataSet>
      <sheetData sheetId="0"/>
      <sheetData sheetId="1"/>
      <sheetData sheetId="2">
        <row r="6">
          <cell r="F6">
            <v>34000</v>
          </cell>
          <cell r="G6">
            <v>1190</v>
          </cell>
        </row>
        <row r="7">
          <cell r="F7">
            <v>72000</v>
          </cell>
          <cell r="G7">
            <v>2520.0000000000005</v>
          </cell>
        </row>
        <row r="8">
          <cell r="F8">
            <v>51000</v>
          </cell>
          <cell r="G8">
            <v>1785.0000000000002</v>
          </cell>
        </row>
      </sheetData>
      <sheetData sheetId="3">
        <row r="6">
          <cell r="F6">
            <v>32000</v>
          </cell>
          <cell r="G6">
            <v>1120</v>
          </cell>
        </row>
        <row r="7">
          <cell r="F7">
            <v>50000</v>
          </cell>
          <cell r="G7">
            <v>1750.0000000000002</v>
          </cell>
        </row>
        <row r="8">
          <cell r="F8">
            <v>40000</v>
          </cell>
          <cell r="G8">
            <v>1400.0000000000002</v>
          </cell>
        </row>
        <row r="9">
          <cell r="F9">
            <v>38000</v>
          </cell>
          <cell r="G9">
            <v>1330.0000000000002</v>
          </cell>
        </row>
        <row r="10">
          <cell r="F10">
            <v>38000</v>
          </cell>
          <cell r="G10">
            <v>1330.0000000000002</v>
          </cell>
        </row>
        <row r="11">
          <cell r="F11">
            <v>42000</v>
          </cell>
          <cell r="G11">
            <v>1470.0000000000002</v>
          </cell>
        </row>
        <row r="12">
          <cell r="F12">
            <v>31000</v>
          </cell>
          <cell r="G12">
            <v>1085</v>
          </cell>
        </row>
        <row r="13">
          <cell r="F13">
            <v>58000</v>
          </cell>
          <cell r="G13">
            <v>2030.0000000000002</v>
          </cell>
        </row>
        <row r="14">
          <cell r="F14">
            <v>26000</v>
          </cell>
          <cell r="G14">
            <v>910.00000000000011</v>
          </cell>
        </row>
        <row r="15">
          <cell r="F15">
            <v>32000</v>
          </cell>
          <cell r="G15">
            <v>1120</v>
          </cell>
        </row>
      </sheetData>
      <sheetData sheetId="4">
        <row r="6">
          <cell r="F6">
            <v>36000</v>
          </cell>
          <cell r="G6">
            <v>1260.0000000000002</v>
          </cell>
        </row>
        <row r="7">
          <cell r="F7">
            <v>65000</v>
          </cell>
          <cell r="G7">
            <v>2275</v>
          </cell>
        </row>
        <row r="8">
          <cell r="F8">
            <v>47000</v>
          </cell>
          <cell r="G8">
            <v>1645.0000000000002</v>
          </cell>
        </row>
        <row r="9">
          <cell r="F9">
            <v>35000</v>
          </cell>
          <cell r="G9">
            <v>1225.0000000000002</v>
          </cell>
        </row>
        <row r="10">
          <cell r="F10">
            <v>35000</v>
          </cell>
          <cell r="G10">
            <v>1225.0000000000002</v>
          </cell>
        </row>
        <row r="11">
          <cell r="F11">
            <v>35000</v>
          </cell>
          <cell r="G11">
            <v>1225.0000000000002</v>
          </cell>
        </row>
        <row r="12">
          <cell r="F12">
            <v>39000</v>
          </cell>
          <cell r="G12">
            <v>1365.0000000000002</v>
          </cell>
        </row>
        <row r="13">
          <cell r="F13">
            <v>34000</v>
          </cell>
          <cell r="G13">
            <v>1190</v>
          </cell>
        </row>
        <row r="14">
          <cell r="F14">
            <v>55000</v>
          </cell>
          <cell r="G14">
            <v>1925.0000000000002</v>
          </cell>
        </row>
      </sheetData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5"/>
  <sheetViews>
    <sheetView workbookViewId="0"/>
  </sheetViews>
  <sheetFormatPr defaultRowHeight="12.75" outlineLevelRow="1"/>
  <cols>
    <col min="1" max="1" width="11.85546875" customWidth="1"/>
    <col min="2" max="9" width="12.7109375" customWidth="1"/>
  </cols>
  <sheetData>
    <row r="1" spans="1:9" ht="14.25">
      <c r="A1" s="1" t="s">
        <v>24</v>
      </c>
      <c r="B1" s="2"/>
      <c r="C1" s="2"/>
      <c r="D1" s="2"/>
      <c r="E1" s="2"/>
      <c r="F1" s="2"/>
      <c r="G1" s="2"/>
      <c r="H1" s="2"/>
      <c r="I1" s="2"/>
    </row>
    <row r="2" spans="1:9" ht="14.25">
      <c r="A2" s="1" t="s">
        <v>28</v>
      </c>
      <c r="B2" s="7" t="s">
        <v>0</v>
      </c>
      <c r="C2" s="7" t="s">
        <v>1</v>
      </c>
      <c r="D2" s="7" t="s">
        <v>2</v>
      </c>
      <c r="E2" s="8" t="s">
        <v>3</v>
      </c>
      <c r="F2" s="7" t="s">
        <v>4</v>
      </c>
      <c r="G2" s="8" t="s">
        <v>5</v>
      </c>
      <c r="H2" s="8" t="s">
        <v>12</v>
      </c>
      <c r="I2" s="8" t="s">
        <v>11</v>
      </c>
    </row>
    <row r="3" spans="1:9">
      <c r="A3" s="3" t="s">
        <v>6</v>
      </c>
      <c r="B3" s="5">
        <v>1819.21</v>
      </c>
      <c r="C3" s="5">
        <v>1766.55</v>
      </c>
      <c r="D3" s="5">
        <v>1942.88</v>
      </c>
      <c r="E3" s="5">
        <f>SUM(B3:D3)</f>
        <v>5528.64</v>
      </c>
      <c r="F3" s="5">
        <v>1241</v>
      </c>
      <c r="G3" s="5">
        <f>+E3-F3</f>
        <v>4287.6400000000003</v>
      </c>
      <c r="H3" s="5">
        <f>AVERAGE(B3:D3)</f>
        <v>1842.88</v>
      </c>
      <c r="I3" s="4">
        <f>+E3/$E$7</f>
        <v>0.24462207874609412</v>
      </c>
    </row>
    <row r="4" spans="1:9">
      <c r="A4" s="3" t="s">
        <v>7</v>
      </c>
      <c r="B4" s="5">
        <v>1704.38</v>
      </c>
      <c r="C4" s="5">
        <v>1809.01</v>
      </c>
      <c r="D4" s="5">
        <v>1650.28</v>
      </c>
      <c r="E4" s="6">
        <f>SUM(B4:D4)</f>
        <v>5163.67</v>
      </c>
      <c r="F4" s="5">
        <v>1165</v>
      </c>
      <c r="G4" s="6">
        <f>+E4-F4</f>
        <v>3998.67</v>
      </c>
      <c r="H4" s="5">
        <f>AVERAGE(B4:D4)</f>
        <v>1721.2233333333334</v>
      </c>
      <c r="I4" s="4">
        <f>+E4/$E$7</f>
        <v>0.22847349246086626</v>
      </c>
    </row>
    <row r="5" spans="1:9">
      <c r="A5" s="3" t="s">
        <v>8</v>
      </c>
      <c r="B5" s="5">
        <v>2009.69</v>
      </c>
      <c r="C5" s="5">
        <v>2195.19</v>
      </c>
      <c r="D5" s="5">
        <v>2159.29</v>
      </c>
      <c r="E5" s="6">
        <f>SUM(B5:D5)</f>
        <v>6364.17</v>
      </c>
      <c r="F5" s="5">
        <v>1650</v>
      </c>
      <c r="G5" s="6">
        <f>+E5-F5</f>
        <v>4714.17</v>
      </c>
      <c r="H5" s="5">
        <f>AVERAGE(B5:D5)</f>
        <v>2121.39</v>
      </c>
      <c r="I5" s="4">
        <f>+E5/$E$7</f>
        <v>0.28159122223431615</v>
      </c>
    </row>
    <row r="6" spans="1:9">
      <c r="A6" s="3" t="s">
        <v>9</v>
      </c>
      <c r="B6" s="5">
        <v>1948.44</v>
      </c>
      <c r="C6" s="5">
        <v>1725.56</v>
      </c>
      <c r="D6" s="5">
        <v>1870.26</v>
      </c>
      <c r="E6" s="6">
        <f>SUM(B6:D6)</f>
        <v>5544.26</v>
      </c>
      <c r="F6" s="5">
        <v>1345</v>
      </c>
      <c r="G6" s="6">
        <f>+E6-F6</f>
        <v>4199.26</v>
      </c>
      <c r="H6" s="5">
        <f>AVERAGE(B6:D6)</f>
        <v>1848.0866666666668</v>
      </c>
      <c r="I6" s="4">
        <f>+E6/$E$7</f>
        <v>0.24531320655872324</v>
      </c>
    </row>
    <row r="7" spans="1:9">
      <c r="A7" s="3" t="s">
        <v>10</v>
      </c>
      <c r="B7" s="12">
        <f t="shared" ref="B7:G7" si="0">SUM(B3:B6)</f>
        <v>7481.7200000000012</v>
      </c>
      <c r="C7" s="12">
        <f t="shared" si="0"/>
        <v>7496.3099999999995</v>
      </c>
      <c r="D7" s="12">
        <f t="shared" si="0"/>
        <v>7622.71</v>
      </c>
      <c r="E7" s="12">
        <f t="shared" si="0"/>
        <v>22600.740000000005</v>
      </c>
      <c r="F7" s="12">
        <f t="shared" si="0"/>
        <v>5401</v>
      </c>
      <c r="G7" s="12">
        <f t="shared" si="0"/>
        <v>17199.740000000002</v>
      </c>
    </row>
    <row r="9" spans="1:9" ht="14.25">
      <c r="B9" s="1"/>
      <c r="C9" s="1"/>
      <c r="D9" s="1"/>
      <c r="E9" s="1"/>
      <c r="F9" s="1"/>
      <c r="G9" s="1"/>
      <c r="H9" s="1"/>
      <c r="I9" s="1"/>
    </row>
    <row r="10" spans="1:9" ht="14.25">
      <c r="A10" s="1" t="s">
        <v>29</v>
      </c>
      <c r="B10" s="7" t="s">
        <v>0</v>
      </c>
      <c r="C10" s="7" t="s">
        <v>1</v>
      </c>
      <c r="D10" s="7" t="s">
        <v>2</v>
      </c>
      <c r="E10" s="8" t="s">
        <v>3</v>
      </c>
      <c r="F10" s="7" t="s">
        <v>4</v>
      </c>
      <c r="G10" s="8" t="s">
        <v>5</v>
      </c>
      <c r="H10" s="8" t="s">
        <v>12</v>
      </c>
      <c r="I10" s="8" t="s">
        <v>11</v>
      </c>
    </row>
    <row r="11" spans="1:9" outlineLevel="1">
      <c r="A11" t="s">
        <v>6</v>
      </c>
      <c r="B11" s="13">
        <v>2001.65</v>
      </c>
      <c r="C11" s="13">
        <v>1799.84</v>
      </c>
      <c r="D11" s="13">
        <v>2000.23</v>
      </c>
      <c r="E11" s="5">
        <f>SUM(B11:D11)</f>
        <v>5801.7199999999993</v>
      </c>
      <c r="F11" s="13">
        <v>1241</v>
      </c>
      <c r="G11" s="5">
        <f>+E11-F11</f>
        <v>4560.7199999999993</v>
      </c>
      <c r="H11" s="5">
        <f t="shared" ref="H11:H14" si="1">AVERAGE(B11:D11)</f>
        <v>1933.9066666666665</v>
      </c>
      <c r="I11" s="4">
        <f>+E11/$E$15</f>
        <v>0.24936398798765755</v>
      </c>
    </row>
    <row r="12" spans="1:9" outlineLevel="1">
      <c r="A12" t="s">
        <v>7</v>
      </c>
      <c r="B12" s="13">
        <v>1800.32</v>
      </c>
      <c r="C12" s="13">
        <v>1745.32</v>
      </c>
      <c r="D12" s="13">
        <v>1654.98</v>
      </c>
      <c r="E12" s="5">
        <f t="shared" ref="E12:E14" si="2">SUM(B12:D12)</f>
        <v>5200.62</v>
      </c>
      <c r="F12" s="13">
        <v>1165</v>
      </c>
      <c r="G12" s="5">
        <f t="shared" ref="G12:G14" si="3">+E12-F12</f>
        <v>4035.62</v>
      </c>
      <c r="H12" s="5">
        <f t="shared" si="1"/>
        <v>1733.54</v>
      </c>
      <c r="I12" s="4">
        <f t="shared" ref="I12:I14" si="4">+E12/$E$15</f>
        <v>0.22352808188060982</v>
      </c>
    </row>
    <row r="13" spans="1:9" outlineLevel="1">
      <c r="A13" t="s">
        <v>8</v>
      </c>
      <c r="B13" s="13">
        <v>2065.21</v>
      </c>
      <c r="C13" s="13">
        <v>2200</v>
      </c>
      <c r="D13" s="13">
        <v>2323.21</v>
      </c>
      <c r="E13" s="5">
        <f t="shared" si="2"/>
        <v>6588.42</v>
      </c>
      <c r="F13" s="13">
        <v>1650</v>
      </c>
      <c r="G13" s="5">
        <f t="shared" si="3"/>
        <v>4938.42</v>
      </c>
      <c r="H13" s="5">
        <f t="shared" si="1"/>
        <v>2196.14</v>
      </c>
      <c r="I13" s="4">
        <f t="shared" si="4"/>
        <v>0.28317717603359743</v>
      </c>
    </row>
    <row r="14" spans="1:9" outlineLevel="1">
      <c r="A14" t="s">
        <v>9</v>
      </c>
      <c r="B14" s="13">
        <v>1948.5</v>
      </c>
      <c r="C14" s="13">
        <v>1856.56</v>
      </c>
      <c r="D14" s="13">
        <v>1870.25</v>
      </c>
      <c r="E14" s="5">
        <f t="shared" si="2"/>
        <v>5675.3099999999995</v>
      </c>
      <c r="F14" s="13">
        <v>1345</v>
      </c>
      <c r="G14" s="5">
        <f t="shared" si="3"/>
        <v>4330.3099999999995</v>
      </c>
      <c r="H14" s="5">
        <f t="shared" si="1"/>
        <v>1891.7699999999998</v>
      </c>
      <c r="I14" s="4">
        <f t="shared" si="4"/>
        <v>0.24393075409813517</v>
      </c>
    </row>
    <row r="15" spans="1:9">
      <c r="A15" t="s">
        <v>10</v>
      </c>
      <c r="B15" s="14">
        <f t="shared" ref="B15:G15" si="5">SUM(B11:B14)</f>
        <v>7815.68</v>
      </c>
      <c r="C15" s="14">
        <f t="shared" si="5"/>
        <v>7601.7199999999993</v>
      </c>
      <c r="D15" s="14">
        <f t="shared" si="5"/>
        <v>7848.67</v>
      </c>
      <c r="E15" s="14">
        <f t="shared" si="5"/>
        <v>23266.07</v>
      </c>
      <c r="F15" s="14">
        <f t="shared" si="5"/>
        <v>5401</v>
      </c>
      <c r="G15" s="14">
        <f t="shared" si="5"/>
        <v>17865.07</v>
      </c>
    </row>
  </sheetData>
  <phoneticPr fontId="0" type="noConversion"/>
  <pageMargins left="0.75" right="0.75" top="1" bottom="1" header="0.5" footer="0.5"/>
  <pageSetup orientation="portrait" horizontalDpi="4294967293" vertic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Right="0"/>
  </sheetPr>
  <dimension ref="A1:K15"/>
  <sheetViews>
    <sheetView workbookViewId="0"/>
  </sheetViews>
  <sheetFormatPr defaultRowHeight="12.75"/>
  <cols>
    <col min="1" max="3" width="11.85546875" customWidth="1"/>
    <col min="4" max="11" width="12.7109375" customWidth="1"/>
  </cols>
  <sheetData>
    <row r="1" spans="1:11" ht="14.25">
      <c r="A1" s="1" t="s">
        <v>25</v>
      </c>
      <c r="B1" s="1"/>
      <c r="C1" s="1"/>
      <c r="D1" s="1"/>
      <c r="E1" s="1"/>
      <c r="F1" s="1"/>
      <c r="G1" s="1"/>
      <c r="H1" s="1"/>
      <c r="I1" s="1"/>
      <c r="J1" s="15"/>
      <c r="K1" s="15"/>
    </row>
    <row r="2" spans="1:11" ht="14.25">
      <c r="A2" s="1" t="s">
        <v>28</v>
      </c>
      <c r="B2" s="8" t="s">
        <v>3</v>
      </c>
      <c r="C2" s="8" t="s">
        <v>12</v>
      </c>
      <c r="D2" s="7" t="s">
        <v>0</v>
      </c>
      <c r="E2" s="7" t="s">
        <v>1</v>
      </c>
      <c r="F2" s="7" t="s">
        <v>2</v>
      </c>
      <c r="G2" s="8" t="s">
        <v>11</v>
      </c>
      <c r="H2" s="7" t="s">
        <v>4</v>
      </c>
      <c r="I2" s="8" t="s">
        <v>5</v>
      </c>
    </row>
    <row r="3" spans="1:11">
      <c r="A3" s="3" t="s">
        <v>6</v>
      </c>
      <c r="B3" s="5">
        <f>SUM(D3:F3)</f>
        <v>5758.53</v>
      </c>
      <c r="C3" s="5">
        <f>AVERAGE(D3:F3)</f>
        <v>1919.51</v>
      </c>
      <c r="D3" s="5">
        <v>1719.1</v>
      </c>
      <c r="E3" s="5">
        <v>1066.55</v>
      </c>
      <c r="F3" s="5">
        <v>2972.88</v>
      </c>
      <c r="G3" s="4">
        <f>+B3/$B$7</f>
        <v>0.24964581129588842</v>
      </c>
      <c r="H3" s="5">
        <v>1241</v>
      </c>
      <c r="I3" s="5">
        <f>+B3-H3</f>
        <v>4517.53</v>
      </c>
    </row>
    <row r="4" spans="1:11">
      <c r="A4" s="3" t="s">
        <v>7</v>
      </c>
      <c r="B4" s="6">
        <f>SUM(D4:F4)</f>
        <v>5380.67</v>
      </c>
      <c r="C4" s="5">
        <f>AVERAGE(D4:F4)</f>
        <v>1793.5566666666666</v>
      </c>
      <c r="D4" s="5">
        <v>1604.38</v>
      </c>
      <c r="E4" s="5">
        <v>1111.01</v>
      </c>
      <c r="F4" s="5">
        <v>2665.28</v>
      </c>
      <c r="G4" s="4">
        <f>+B4/$B$7</f>
        <v>0.23326469211160628</v>
      </c>
      <c r="H4" s="5">
        <v>1165</v>
      </c>
      <c r="I4" s="6">
        <f>+B4-H4</f>
        <v>4215.67</v>
      </c>
    </row>
    <row r="5" spans="1:11">
      <c r="A5" s="3" t="s">
        <v>8</v>
      </c>
      <c r="B5" s="6">
        <f>SUM(D5:F5)</f>
        <v>6183.25</v>
      </c>
      <c r="C5" s="5">
        <f>AVERAGE(D5:F5)</f>
        <v>2061.0833333333335</v>
      </c>
      <c r="D5" s="5">
        <v>2009.58</v>
      </c>
      <c r="E5" s="5">
        <v>1015.38</v>
      </c>
      <c r="F5" s="5">
        <v>3158.29</v>
      </c>
      <c r="G5" s="4">
        <f>+B5/$B$7</f>
        <v>0.26805842162762061</v>
      </c>
      <c r="H5" s="5">
        <v>1650</v>
      </c>
      <c r="I5" s="6">
        <f>+B5-H5</f>
        <v>4533.25</v>
      </c>
    </row>
    <row r="6" spans="1:11">
      <c r="A6" s="3" t="s">
        <v>9</v>
      </c>
      <c r="B6" s="6">
        <f>SUM(D6:F6)</f>
        <v>5744.35</v>
      </c>
      <c r="C6" s="5">
        <f>AVERAGE(D6:F6)</f>
        <v>1914.7833333333335</v>
      </c>
      <c r="D6" s="5">
        <v>1848.44</v>
      </c>
      <c r="E6" s="5">
        <v>1025.56</v>
      </c>
      <c r="F6" s="5">
        <v>2870.35</v>
      </c>
      <c r="G6" s="4">
        <f>+B6/$B$7</f>
        <v>0.24903107496488458</v>
      </c>
      <c r="H6" s="5">
        <v>1345</v>
      </c>
      <c r="I6" s="6">
        <f>+B6-H6</f>
        <v>4399.3500000000004</v>
      </c>
    </row>
    <row r="7" spans="1:11">
      <c r="A7" s="3" t="s">
        <v>10</v>
      </c>
      <c r="B7" s="12">
        <f>SUM(B3:B6)</f>
        <v>23066.800000000003</v>
      </c>
      <c r="D7" s="12">
        <f t="shared" ref="D7:I7" si="0">SUM(D3:D6)</f>
        <v>7181.5</v>
      </c>
      <c r="E7" s="12">
        <f t="shared" si="0"/>
        <v>4218.5</v>
      </c>
      <c r="F7" s="12">
        <f t="shared" si="0"/>
        <v>11666.800000000001</v>
      </c>
      <c r="H7" s="12">
        <f t="shared" si="0"/>
        <v>5401</v>
      </c>
      <c r="I7" s="12">
        <f t="shared" si="0"/>
        <v>17665.800000000003</v>
      </c>
    </row>
    <row r="9" spans="1:11" ht="14.25">
      <c r="B9" s="1"/>
      <c r="C9" s="1"/>
      <c r="D9" s="1"/>
      <c r="E9" s="1"/>
      <c r="F9" s="1"/>
      <c r="G9" s="1"/>
      <c r="H9" s="1"/>
      <c r="I9" s="1"/>
    </row>
    <row r="10" spans="1:11" ht="14.25">
      <c r="A10" s="1" t="s">
        <v>29</v>
      </c>
      <c r="B10" s="8" t="s">
        <v>3</v>
      </c>
      <c r="C10" s="8" t="s">
        <v>12</v>
      </c>
      <c r="D10" s="7" t="s">
        <v>0</v>
      </c>
      <c r="E10" s="7" t="s">
        <v>1</v>
      </c>
      <c r="F10" s="7" t="s">
        <v>2</v>
      </c>
      <c r="G10" s="8" t="s">
        <v>11</v>
      </c>
      <c r="H10" s="7" t="s">
        <v>4</v>
      </c>
      <c r="I10" s="8" t="s">
        <v>5</v>
      </c>
    </row>
    <row r="11" spans="1:11">
      <c r="A11" t="s">
        <v>6</v>
      </c>
      <c r="B11" s="5">
        <f>SUM(D11:F11)</f>
        <v>6582.16</v>
      </c>
      <c r="C11" s="5">
        <f>AVERAGE(D11:F11)</f>
        <v>2194.0533333333333</v>
      </c>
      <c r="D11" s="13">
        <v>2081.0500000000002</v>
      </c>
      <c r="E11" s="13">
        <v>1300.8399999999999</v>
      </c>
      <c r="F11" s="13">
        <v>3200.27</v>
      </c>
      <c r="G11" s="4">
        <f>+B11/$B$15</f>
        <v>0.26563139394575308</v>
      </c>
      <c r="H11" s="13">
        <v>1241</v>
      </c>
      <c r="I11" s="5">
        <f>+B11-H11</f>
        <v>5341.16</v>
      </c>
    </row>
    <row r="12" spans="1:11">
      <c r="A12" t="s">
        <v>7</v>
      </c>
      <c r="B12" s="5">
        <f>SUM(D12:F12)</f>
        <v>5488.53</v>
      </c>
      <c r="C12" s="5">
        <f>AVERAGE(D12:F12)</f>
        <v>1829.51</v>
      </c>
      <c r="D12" s="13">
        <v>1822.24</v>
      </c>
      <c r="E12" s="13">
        <v>1055.82</v>
      </c>
      <c r="F12" s="13">
        <v>2610.4699999999998</v>
      </c>
      <c r="G12" s="4">
        <f>+B12/$B$15</f>
        <v>0.22149657173527901</v>
      </c>
      <c r="H12" s="13">
        <v>1165</v>
      </c>
      <c r="I12" s="5">
        <f>+B12-H12</f>
        <v>4323.53</v>
      </c>
    </row>
    <row r="13" spans="1:11">
      <c r="A13" t="s">
        <v>8</v>
      </c>
      <c r="B13" s="5">
        <f>SUM(D13:F13)</f>
        <v>6528.42</v>
      </c>
      <c r="C13" s="5">
        <f>AVERAGE(D13:F13)</f>
        <v>2176.14</v>
      </c>
      <c r="D13" s="13">
        <v>2105.21</v>
      </c>
      <c r="E13" s="13">
        <v>1100</v>
      </c>
      <c r="F13" s="13">
        <v>3323.21</v>
      </c>
      <c r="G13" s="4">
        <f>+B13/$B$15</f>
        <v>0.26346264825882892</v>
      </c>
      <c r="H13" s="13">
        <v>1650</v>
      </c>
      <c r="I13" s="5">
        <f>+B13-H13</f>
        <v>4878.42</v>
      </c>
    </row>
    <row r="14" spans="1:11">
      <c r="A14" t="s">
        <v>9</v>
      </c>
      <c r="B14" s="5">
        <f>SUM(D14:F14)</f>
        <v>6180.1900000000005</v>
      </c>
      <c r="C14" s="5">
        <f>AVERAGE(D14:F14)</f>
        <v>2060.0633333333335</v>
      </c>
      <c r="D14" s="13">
        <v>1973.5</v>
      </c>
      <c r="E14" s="13">
        <v>1336.44</v>
      </c>
      <c r="F14" s="13">
        <v>2870.25</v>
      </c>
      <c r="G14" s="4">
        <f>+B14/$B$15</f>
        <v>0.2494093860601389</v>
      </c>
      <c r="H14" s="13">
        <v>1345</v>
      </c>
      <c r="I14" s="5">
        <f>+B14-H14</f>
        <v>4835.1900000000005</v>
      </c>
    </row>
    <row r="15" spans="1:11">
      <c r="A15" t="s">
        <v>10</v>
      </c>
      <c r="B15" s="14">
        <f>SUM(B11:B14)</f>
        <v>24779.300000000003</v>
      </c>
      <c r="C15" s="14"/>
      <c r="D15" s="14">
        <f t="shared" ref="D15:I15" si="1">SUM(D11:D14)</f>
        <v>7982</v>
      </c>
      <c r="E15" s="14">
        <f t="shared" si="1"/>
        <v>4793.1000000000004</v>
      </c>
      <c r="F15" s="14">
        <f t="shared" si="1"/>
        <v>12004.2</v>
      </c>
      <c r="H15" s="14">
        <f t="shared" si="1"/>
        <v>5401</v>
      </c>
      <c r="I15" s="14">
        <f t="shared" si="1"/>
        <v>19378.3</v>
      </c>
    </row>
  </sheetData>
  <pageMargins left="0.75" right="0.75" top="1" bottom="1" header="0.5" footer="0.5"/>
  <pageSetup orientation="portrait" horizontalDpi="4294967293" vertic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K23"/>
  <sheetViews>
    <sheetView workbookViewId="0">
      <selection activeCell="G13" sqref="G13"/>
    </sheetView>
  </sheetViews>
  <sheetFormatPr defaultRowHeight="12.75" outlineLevelRow="1" outlineLevelCol="2"/>
  <cols>
    <col min="1" max="1" width="12.5703125" customWidth="1"/>
    <col min="2" max="4" width="12.7109375" customWidth="1" outlineLevel="2"/>
    <col min="5" max="9" width="12.7109375" customWidth="1" outlineLevel="1"/>
    <col min="10" max="10" width="12.7109375" customWidth="1"/>
  </cols>
  <sheetData>
    <row r="1" spans="1:11">
      <c r="A1" s="9" t="s">
        <v>13</v>
      </c>
      <c r="E1" s="18"/>
      <c r="I1" s="18"/>
      <c r="J1" s="21"/>
    </row>
    <row r="2" spans="1:11">
      <c r="A2" s="9" t="s">
        <v>14</v>
      </c>
      <c r="E2" s="18"/>
      <c r="I2" s="18"/>
      <c r="J2" s="21"/>
    </row>
    <row r="3" spans="1:11">
      <c r="E3" s="18"/>
      <c r="I3" s="18"/>
      <c r="J3" s="21"/>
    </row>
    <row r="4" spans="1:11">
      <c r="B4" s="10" t="s">
        <v>15</v>
      </c>
      <c r="C4" s="10" t="s">
        <v>16</v>
      </c>
      <c r="D4" s="10" t="s">
        <v>17</v>
      </c>
      <c r="E4" s="19" t="s">
        <v>18</v>
      </c>
      <c r="F4" s="10" t="s">
        <v>19</v>
      </c>
      <c r="G4" s="10" t="s">
        <v>20</v>
      </c>
      <c r="H4" s="10" t="s">
        <v>21</v>
      </c>
      <c r="I4" s="19" t="s">
        <v>22</v>
      </c>
      <c r="J4" s="22" t="s">
        <v>23</v>
      </c>
    </row>
    <row r="5" spans="1:11" outlineLevel="1">
      <c r="A5" t="s">
        <v>0</v>
      </c>
      <c r="B5" s="11">
        <f>'District 1'!B7</f>
        <v>7481.7200000000012</v>
      </c>
      <c r="C5" s="11">
        <f>'District 1'!B15</f>
        <v>7815.68</v>
      </c>
      <c r="D5" s="11">
        <v>6559</v>
      </c>
      <c r="E5" s="20">
        <f>SUM(B5:D5)</f>
        <v>21856.400000000001</v>
      </c>
      <c r="F5" s="11">
        <v>7243</v>
      </c>
      <c r="G5" s="11">
        <v>7600</v>
      </c>
      <c r="H5" s="11">
        <v>8100</v>
      </c>
      <c r="I5" s="20">
        <f>SUM(F5:H5)</f>
        <v>22943</v>
      </c>
      <c r="J5" s="23">
        <f>E5+I5</f>
        <v>44799.4</v>
      </c>
    </row>
    <row r="6" spans="1:11" outlineLevel="1">
      <c r="A6" t="s">
        <v>1</v>
      </c>
      <c r="B6" s="11">
        <f>'District 1'!C7</f>
        <v>7496.3099999999995</v>
      </c>
      <c r="C6" s="11">
        <f>'District 1'!C15</f>
        <v>7601.7199999999993</v>
      </c>
      <c r="D6" s="11">
        <v>4200</v>
      </c>
      <c r="E6" s="20">
        <f>SUM(B6:D6)</f>
        <v>19298.03</v>
      </c>
      <c r="F6" s="11">
        <v>4401</v>
      </c>
      <c r="G6" s="11">
        <v>5301</v>
      </c>
      <c r="H6" s="11">
        <v>5664</v>
      </c>
      <c r="I6" s="20">
        <f>SUM(F6:H6)</f>
        <v>15366</v>
      </c>
      <c r="J6" s="23">
        <f>E6+I6</f>
        <v>34664.03</v>
      </c>
    </row>
    <row r="7" spans="1:11" outlineLevel="1">
      <c r="A7" t="s">
        <v>2</v>
      </c>
      <c r="B7" s="11">
        <f>'District 1'!D7</f>
        <v>7622.71</v>
      </c>
      <c r="C7" s="11">
        <f>'District 1'!D7</f>
        <v>7622.71</v>
      </c>
      <c r="D7" s="11">
        <v>7568</v>
      </c>
      <c r="E7" s="20">
        <f>SUM(B7:D7)</f>
        <v>22813.42</v>
      </c>
      <c r="F7" s="11">
        <v>6504</v>
      </c>
      <c r="G7" s="11">
        <v>5345</v>
      </c>
      <c r="H7" s="11">
        <v>3546</v>
      </c>
      <c r="I7" s="20">
        <f>SUM(F7:H7)</f>
        <v>15395</v>
      </c>
      <c r="J7" s="23">
        <f>E7+I7</f>
        <v>38208.42</v>
      </c>
    </row>
    <row r="8" spans="1:11">
      <c r="A8" s="16" t="s">
        <v>24</v>
      </c>
      <c r="B8" s="17">
        <f t="shared" ref="B8:J8" si="0">SUM(B5:B7)</f>
        <v>22600.74</v>
      </c>
      <c r="C8" s="17">
        <f t="shared" si="0"/>
        <v>23040.11</v>
      </c>
      <c r="D8" s="17">
        <f t="shared" si="0"/>
        <v>18327</v>
      </c>
      <c r="E8" s="17">
        <f t="shared" si="0"/>
        <v>63967.85</v>
      </c>
      <c r="F8" s="17">
        <f t="shared" si="0"/>
        <v>18148</v>
      </c>
      <c r="G8" s="17">
        <f t="shared" si="0"/>
        <v>18246</v>
      </c>
      <c r="H8" s="17">
        <f t="shared" si="0"/>
        <v>17310</v>
      </c>
      <c r="I8" s="17">
        <f t="shared" si="0"/>
        <v>53704</v>
      </c>
      <c r="J8" s="17">
        <f t="shared" si="0"/>
        <v>117671.84999999999</v>
      </c>
      <c r="K8" s="16"/>
    </row>
    <row r="9" spans="1:11">
      <c r="B9" s="11"/>
      <c r="C9" s="11"/>
      <c r="D9" s="11"/>
      <c r="E9" s="20"/>
      <c r="F9" s="11"/>
      <c r="G9" s="11"/>
      <c r="H9" s="11"/>
      <c r="I9" s="20"/>
      <c r="J9" s="23"/>
    </row>
    <row r="10" spans="1:11" outlineLevel="1">
      <c r="A10" t="s">
        <v>0</v>
      </c>
      <c r="B10" s="11">
        <f>'District 2'!D7</f>
        <v>7181.5</v>
      </c>
      <c r="C10" s="11">
        <f>'District 2'!D15</f>
        <v>7982</v>
      </c>
      <c r="D10" s="11">
        <v>8526.7000000000007</v>
      </c>
      <c r="E10" s="20">
        <f>SUM(B10:D10)</f>
        <v>23690.2</v>
      </c>
      <c r="F10" s="11">
        <v>9415.9</v>
      </c>
      <c r="G10" s="11">
        <v>9880</v>
      </c>
      <c r="H10" s="11">
        <v>10530</v>
      </c>
      <c r="I10" s="20">
        <f>SUM(F10:H10)</f>
        <v>29825.9</v>
      </c>
      <c r="J10" s="23">
        <f>E10+I10</f>
        <v>53516.100000000006</v>
      </c>
    </row>
    <row r="11" spans="1:11" outlineLevel="1">
      <c r="A11" t="s">
        <v>1</v>
      </c>
      <c r="B11" s="11">
        <f>'District 2'!E7</f>
        <v>4218.5</v>
      </c>
      <c r="C11" s="11">
        <f>'District 2'!E15</f>
        <v>4793.1000000000004</v>
      </c>
      <c r="D11" s="11">
        <v>5460</v>
      </c>
      <c r="E11" s="20">
        <f>SUM(B11:D11)</f>
        <v>14471.6</v>
      </c>
      <c r="F11" s="11">
        <v>5721.3</v>
      </c>
      <c r="G11" s="11">
        <v>6891.3</v>
      </c>
      <c r="H11" s="11">
        <v>7363.2</v>
      </c>
      <c r="I11" s="20">
        <f>SUM(F11:H11)</f>
        <v>19975.8</v>
      </c>
      <c r="J11" s="23">
        <f>E11+I11</f>
        <v>34447.4</v>
      </c>
    </row>
    <row r="12" spans="1:11" outlineLevel="1">
      <c r="A12" t="s">
        <v>2</v>
      </c>
      <c r="B12" s="11">
        <f>'District 2'!F7</f>
        <v>11666.800000000001</v>
      </c>
      <c r="C12" s="11">
        <f>'District 2'!F15</f>
        <v>12004.2</v>
      </c>
      <c r="D12" s="11">
        <v>9838.4</v>
      </c>
      <c r="E12" s="20">
        <f>SUM(B12:D12)</f>
        <v>33509.4</v>
      </c>
      <c r="F12" s="11">
        <v>8455.2000000000007</v>
      </c>
      <c r="G12" s="11">
        <v>6948.5</v>
      </c>
      <c r="H12" s="11">
        <v>4609.8</v>
      </c>
      <c r="I12" s="20">
        <f>SUM(F12:H12)</f>
        <v>20013.5</v>
      </c>
      <c r="J12" s="23">
        <f>E12+I12</f>
        <v>53522.9</v>
      </c>
    </row>
    <row r="13" spans="1:11">
      <c r="A13" s="16" t="s">
        <v>25</v>
      </c>
      <c r="B13" s="17">
        <f t="shared" ref="B13:J13" si="1">SUM(B10:B12)</f>
        <v>23066.800000000003</v>
      </c>
      <c r="C13" s="17">
        <f t="shared" si="1"/>
        <v>24779.300000000003</v>
      </c>
      <c r="D13" s="17">
        <f t="shared" si="1"/>
        <v>23825.1</v>
      </c>
      <c r="E13" s="17">
        <f t="shared" si="1"/>
        <v>71671.200000000012</v>
      </c>
      <c r="F13" s="17">
        <f t="shared" si="1"/>
        <v>23592.400000000001</v>
      </c>
      <c r="G13" s="17">
        <f t="shared" si="1"/>
        <v>23719.8</v>
      </c>
      <c r="H13" s="17">
        <f t="shared" si="1"/>
        <v>22503</v>
      </c>
      <c r="I13" s="17">
        <f t="shared" si="1"/>
        <v>69815.199999999997</v>
      </c>
      <c r="J13" s="17">
        <f t="shared" si="1"/>
        <v>141486.39999999999</v>
      </c>
      <c r="K13" s="16"/>
    </row>
    <row r="14" spans="1:11">
      <c r="B14" s="11"/>
      <c r="C14" s="11"/>
      <c r="D14" s="11"/>
      <c r="E14" s="20"/>
      <c r="F14" s="11"/>
      <c r="G14" s="11"/>
      <c r="H14" s="11"/>
      <c r="I14" s="20"/>
      <c r="J14" s="23"/>
    </row>
    <row r="15" spans="1:11" outlineLevel="1">
      <c r="A15" t="s">
        <v>0</v>
      </c>
      <c r="B15" s="11">
        <v>5386.875</v>
      </c>
      <c r="C15" s="11">
        <v>5986.5</v>
      </c>
      <c r="D15" s="11">
        <v>6395.0250000000005</v>
      </c>
      <c r="E15" s="20">
        <f>SUM(B15:D15)</f>
        <v>17768.400000000001</v>
      </c>
      <c r="F15" s="11">
        <v>7061.9249999999993</v>
      </c>
      <c r="G15" s="11">
        <v>7410</v>
      </c>
      <c r="H15" s="11">
        <v>7897.5</v>
      </c>
      <c r="I15" s="20">
        <f>SUM(F15:H15)</f>
        <v>22369.424999999999</v>
      </c>
      <c r="J15" s="23">
        <f>E15+I15</f>
        <v>40137.824999999997</v>
      </c>
    </row>
    <row r="16" spans="1:11" outlineLevel="1">
      <c r="A16" t="s">
        <v>1</v>
      </c>
      <c r="B16" s="11">
        <v>3163.875</v>
      </c>
      <c r="C16" s="11">
        <v>3594.8250000000003</v>
      </c>
      <c r="D16" s="11">
        <v>4095</v>
      </c>
      <c r="E16" s="20">
        <f>SUM(B16:D16)</f>
        <v>10853.7</v>
      </c>
      <c r="F16" s="11">
        <v>4290.9750000000004</v>
      </c>
      <c r="G16" s="11">
        <v>5168.4750000000004</v>
      </c>
      <c r="H16" s="11">
        <v>5522.4</v>
      </c>
      <c r="I16" s="20">
        <f>SUM(F16:H16)</f>
        <v>14981.85</v>
      </c>
      <c r="J16" s="23">
        <f>E16+I16</f>
        <v>25835.550000000003</v>
      </c>
    </row>
    <row r="17" spans="1:11" outlineLevel="1">
      <c r="A17" t="s">
        <v>2</v>
      </c>
      <c r="B17" s="11">
        <v>8751.6</v>
      </c>
      <c r="C17" s="11">
        <v>9003.15</v>
      </c>
      <c r="D17" s="11">
        <v>7378.8</v>
      </c>
      <c r="E17" s="20">
        <f>SUM(B17:D17)</f>
        <v>25133.55</v>
      </c>
      <c r="F17" s="11">
        <v>6341.4</v>
      </c>
      <c r="G17" s="11">
        <v>5211.375</v>
      </c>
      <c r="H17" s="11">
        <v>3457.35</v>
      </c>
      <c r="I17" s="20">
        <f>SUM(F17:H17)</f>
        <v>15010.125</v>
      </c>
      <c r="J17" s="23">
        <f>E17+I17</f>
        <v>40143.675000000003</v>
      </c>
    </row>
    <row r="18" spans="1:11">
      <c r="A18" s="16" t="s">
        <v>26</v>
      </c>
      <c r="B18" s="17">
        <f t="shared" ref="B18:J18" si="2">SUM(B15:B17)</f>
        <v>17302.349999999999</v>
      </c>
      <c r="C18" s="17">
        <f t="shared" si="2"/>
        <v>18584.474999999999</v>
      </c>
      <c r="D18" s="17">
        <f t="shared" si="2"/>
        <v>17868.825000000001</v>
      </c>
      <c r="E18" s="17">
        <f t="shared" si="2"/>
        <v>53755.65</v>
      </c>
      <c r="F18" s="17">
        <f t="shared" si="2"/>
        <v>17694.3</v>
      </c>
      <c r="G18" s="17">
        <f t="shared" si="2"/>
        <v>17789.849999999999</v>
      </c>
      <c r="H18" s="17">
        <f t="shared" si="2"/>
        <v>16877.25</v>
      </c>
      <c r="I18" s="17">
        <f t="shared" si="2"/>
        <v>52361.4</v>
      </c>
      <c r="J18" s="17">
        <f t="shared" si="2"/>
        <v>106117.05</v>
      </c>
      <c r="K18" s="16"/>
    </row>
    <row r="19" spans="1:11">
      <c r="B19" s="11"/>
      <c r="C19" s="11"/>
      <c r="D19" s="11"/>
      <c r="E19" s="20"/>
      <c r="F19" s="11"/>
      <c r="G19" s="11"/>
      <c r="H19" s="11"/>
      <c r="I19" s="20"/>
      <c r="J19" s="23"/>
    </row>
    <row r="20" spans="1:11" outlineLevel="1">
      <c r="A20" t="s">
        <v>0</v>
      </c>
      <c r="B20" s="11">
        <v>6194.9062499999991</v>
      </c>
      <c r="C20" s="11">
        <v>6884.4749999999995</v>
      </c>
      <c r="D20" s="11">
        <v>7354.2787500000004</v>
      </c>
      <c r="E20" s="20">
        <f>SUM(B20:D20)</f>
        <v>20433.66</v>
      </c>
      <c r="F20" s="11">
        <v>8121.213749999999</v>
      </c>
      <c r="G20" s="11">
        <v>8521.5</v>
      </c>
      <c r="H20" s="11">
        <v>9082.125</v>
      </c>
      <c r="I20" s="20">
        <f>SUM(F20:H20)</f>
        <v>25724.838749999999</v>
      </c>
      <c r="J20" s="23">
        <f>E20+I20</f>
        <v>46158.498749999999</v>
      </c>
    </row>
    <row r="21" spans="1:11" outlineLevel="1">
      <c r="A21" t="s">
        <v>1</v>
      </c>
      <c r="B21" s="11">
        <v>3638.4562499999997</v>
      </c>
      <c r="C21" s="11">
        <v>4134.0487499999999</v>
      </c>
      <c r="D21" s="11">
        <v>4709.25</v>
      </c>
      <c r="E21" s="20">
        <f>SUM(B21:D21)</f>
        <v>12481.754999999999</v>
      </c>
      <c r="F21" s="11">
        <v>4934.6212500000001</v>
      </c>
      <c r="G21" s="11">
        <v>5943.7462500000001</v>
      </c>
      <c r="H21" s="11">
        <v>6350.76</v>
      </c>
      <c r="I21" s="20">
        <f>SUM(F21:H21)</f>
        <v>17229.127500000002</v>
      </c>
      <c r="J21" s="23">
        <f>E21+I21</f>
        <v>29710.8825</v>
      </c>
    </row>
    <row r="22" spans="1:11" outlineLevel="1">
      <c r="A22" t="s">
        <v>2</v>
      </c>
      <c r="B22" s="11">
        <v>10064.34</v>
      </c>
      <c r="C22" s="11">
        <v>10353.622500000001</v>
      </c>
      <c r="D22" s="11">
        <v>8485.6200000000008</v>
      </c>
      <c r="E22" s="20">
        <f>SUM(B22:D22)</f>
        <v>28903.582500000004</v>
      </c>
      <c r="F22" s="11">
        <v>7292.61</v>
      </c>
      <c r="G22" s="11">
        <v>5993.0812499999993</v>
      </c>
      <c r="H22" s="11">
        <v>3975.9525000000003</v>
      </c>
      <c r="I22" s="20">
        <f>SUM(F22:H22)</f>
        <v>17261.643749999999</v>
      </c>
      <c r="J22" s="23">
        <f>E22+I22</f>
        <v>46165.226250000007</v>
      </c>
    </row>
    <row r="23" spans="1:11">
      <c r="A23" s="16" t="s">
        <v>27</v>
      </c>
      <c r="B23" s="17">
        <f t="shared" ref="B23:J23" si="3">SUM(B20:B22)</f>
        <v>19897.702499999999</v>
      </c>
      <c r="C23" s="17">
        <f t="shared" si="3"/>
        <v>21372.146250000002</v>
      </c>
      <c r="D23" s="17">
        <f t="shared" si="3"/>
        <v>20549.14875</v>
      </c>
      <c r="E23" s="17">
        <f t="shared" si="3"/>
        <v>61818.997500000005</v>
      </c>
      <c r="F23" s="17">
        <f t="shared" si="3"/>
        <v>20348.445</v>
      </c>
      <c r="G23" s="17">
        <f t="shared" si="3"/>
        <v>20458.327499999999</v>
      </c>
      <c r="H23" s="17">
        <f t="shared" si="3"/>
        <v>19408.837500000001</v>
      </c>
      <c r="I23" s="17">
        <f t="shared" si="3"/>
        <v>60215.61</v>
      </c>
      <c r="J23" s="17">
        <f t="shared" si="3"/>
        <v>122034.60750000001</v>
      </c>
      <c r="K23" s="16"/>
    </row>
  </sheetData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G43"/>
  <sheetViews>
    <sheetView tabSelected="1" workbookViewId="0">
      <selection activeCell="A3" sqref="A3"/>
    </sheetView>
  </sheetViews>
  <sheetFormatPr defaultColWidth="9.140625" defaultRowHeight="12.75" outlineLevelRow="3"/>
  <cols>
    <col min="1" max="1" width="11.85546875" customWidth="1"/>
    <col min="2" max="2" width="10.28515625" customWidth="1"/>
    <col min="3" max="4" width="12.85546875" customWidth="1"/>
    <col min="5" max="5" width="9.5703125" customWidth="1"/>
    <col min="6" max="6" width="10.7109375" bestFit="1" customWidth="1"/>
    <col min="7" max="7" width="10.28515625" customWidth="1"/>
    <col min="8" max="8" width="10.5703125" customWidth="1"/>
    <col min="9" max="9" width="12.42578125" bestFit="1" customWidth="1"/>
    <col min="10" max="10" width="12.85546875" bestFit="1" customWidth="1"/>
  </cols>
  <sheetData>
    <row r="1" spans="1:7" ht="18">
      <c r="A1" s="24" t="s">
        <v>13</v>
      </c>
    </row>
    <row r="2" spans="1:7">
      <c r="A2" s="31" t="s">
        <v>31</v>
      </c>
    </row>
    <row r="5" spans="1:7" ht="13.5" thickBot="1">
      <c r="A5" s="25" t="s">
        <v>35</v>
      </c>
      <c r="B5" s="25" t="s">
        <v>36</v>
      </c>
      <c r="C5" s="26" t="s">
        <v>37</v>
      </c>
      <c r="D5" s="27" t="s">
        <v>38</v>
      </c>
      <c r="E5" s="26" t="s">
        <v>39</v>
      </c>
      <c r="F5" s="26" t="s">
        <v>40</v>
      </c>
      <c r="G5" s="26" t="s">
        <v>41</v>
      </c>
    </row>
    <row r="6" spans="1:7" outlineLevel="3">
      <c r="A6" t="s">
        <v>42</v>
      </c>
      <c r="B6" t="s">
        <v>43</v>
      </c>
      <c r="C6" s="28">
        <v>31544</v>
      </c>
      <c r="D6" t="s">
        <v>30</v>
      </c>
      <c r="E6">
        <v>3</v>
      </c>
      <c r="F6" s="29">
        <v>35000</v>
      </c>
      <c r="G6" s="30">
        <f>+F6*0.035</f>
        <v>1225.0000000000002</v>
      </c>
    </row>
    <row r="7" spans="1:7" outlineLevel="3">
      <c r="A7" t="s">
        <v>62</v>
      </c>
      <c r="B7" t="s">
        <v>63</v>
      </c>
      <c r="C7" s="28">
        <v>36045</v>
      </c>
      <c r="D7" t="s">
        <v>30</v>
      </c>
      <c r="E7">
        <v>4</v>
      </c>
      <c r="F7" s="29">
        <v>29000</v>
      </c>
      <c r="G7" s="30">
        <f>+F7*0.035</f>
        <v>1015.0000000000001</v>
      </c>
    </row>
    <row r="8" spans="1:7" outlineLevel="3">
      <c r="A8" t="s">
        <v>62</v>
      </c>
      <c r="B8" t="s">
        <v>84</v>
      </c>
      <c r="C8" s="28">
        <v>37543</v>
      </c>
      <c r="D8" t="s">
        <v>30</v>
      </c>
      <c r="E8">
        <v>4</v>
      </c>
      <c r="F8" s="29">
        <v>60000</v>
      </c>
      <c r="G8" s="30">
        <f>+F8*0.035</f>
        <v>2100</v>
      </c>
    </row>
    <row r="9" spans="1:7" outlineLevel="3">
      <c r="A9" t="s">
        <v>92</v>
      </c>
      <c r="B9" t="s">
        <v>93</v>
      </c>
      <c r="C9" s="28">
        <v>37728</v>
      </c>
      <c r="D9" t="s">
        <v>30</v>
      </c>
      <c r="E9">
        <v>3</v>
      </c>
      <c r="F9" s="29">
        <v>55000</v>
      </c>
      <c r="G9" s="30">
        <f>+F9*0.035</f>
        <v>1925.0000000000002</v>
      </c>
    </row>
    <row r="10" spans="1:7" outlineLevel="3">
      <c r="A10" t="s">
        <v>94</v>
      </c>
      <c r="B10" t="s">
        <v>79</v>
      </c>
      <c r="C10" s="28">
        <v>38064</v>
      </c>
      <c r="D10" t="s">
        <v>30</v>
      </c>
      <c r="E10">
        <v>2</v>
      </c>
      <c r="F10" s="29">
        <v>33000</v>
      </c>
      <c r="G10" s="30">
        <f>+F10*0.035</f>
        <v>1155</v>
      </c>
    </row>
    <row r="11" spans="1:7" outlineLevel="2">
      <c r="C11" s="28"/>
      <c r="D11" s="32" t="s">
        <v>100</v>
      </c>
      <c r="F11" s="29">
        <f>SUBTOTAL(1,F6:F10)</f>
        <v>42400</v>
      </c>
      <c r="G11" s="30"/>
    </row>
    <row r="12" spans="1:7" outlineLevel="1">
      <c r="C12" s="28"/>
      <c r="D12" s="32" t="s">
        <v>96</v>
      </c>
      <c r="F12" s="29">
        <f>SUBTOTAL(9,F6:F10)</f>
        <v>212000</v>
      </c>
      <c r="G12" s="30">
        <f>SUBTOTAL(9,G6:G10)</f>
        <v>7420</v>
      </c>
    </row>
    <row r="13" spans="1:7" outlineLevel="3">
      <c r="A13" t="s">
        <v>68</v>
      </c>
      <c r="B13" t="s">
        <v>69</v>
      </c>
      <c r="C13" s="28">
        <v>36549</v>
      </c>
      <c r="D13" t="s">
        <v>32</v>
      </c>
      <c r="E13">
        <v>2</v>
      </c>
      <c r="F13" s="29">
        <v>34000</v>
      </c>
      <c r="G13" s="30">
        <f>+F13*0.035</f>
        <v>1190</v>
      </c>
    </row>
    <row r="14" spans="1:7" outlineLevel="3">
      <c r="A14" t="s">
        <v>86</v>
      </c>
      <c r="B14" t="s">
        <v>87</v>
      </c>
      <c r="C14" s="28">
        <v>37641</v>
      </c>
      <c r="D14" t="s">
        <v>32</v>
      </c>
      <c r="E14">
        <v>7</v>
      </c>
      <c r="F14" s="29">
        <v>72000</v>
      </c>
      <c r="G14" s="30">
        <f>+F14*0.035</f>
        <v>2520.0000000000005</v>
      </c>
    </row>
    <row r="15" spans="1:7" outlineLevel="3">
      <c r="A15" t="s">
        <v>88</v>
      </c>
      <c r="B15" t="s">
        <v>89</v>
      </c>
      <c r="C15" s="28">
        <v>37704</v>
      </c>
      <c r="D15" t="s">
        <v>32</v>
      </c>
      <c r="E15">
        <v>2</v>
      </c>
      <c r="F15" s="29">
        <v>51000</v>
      </c>
      <c r="G15" s="30">
        <f>+F15*0.035</f>
        <v>1785.0000000000002</v>
      </c>
    </row>
    <row r="16" spans="1:7" outlineLevel="2">
      <c r="C16" s="28"/>
      <c r="D16" s="9" t="s">
        <v>101</v>
      </c>
      <c r="F16" s="29">
        <f>SUBTOTAL(1,F13:F15)</f>
        <v>52333.333333333336</v>
      </c>
      <c r="G16" s="30"/>
    </row>
    <row r="17" spans="1:7" outlineLevel="1">
      <c r="C17" s="28"/>
      <c r="D17" s="9" t="s">
        <v>97</v>
      </c>
      <c r="F17" s="29">
        <f>SUBTOTAL(9,F13:F15)</f>
        <v>157000</v>
      </c>
      <c r="G17" s="30">
        <f>SUBTOTAL(9,G13:G15)</f>
        <v>5495.0000000000009</v>
      </c>
    </row>
    <row r="18" spans="1:7" outlineLevel="3">
      <c r="A18" t="s">
        <v>44</v>
      </c>
      <c r="B18" t="s">
        <v>45</v>
      </c>
      <c r="C18" s="28">
        <v>32363</v>
      </c>
      <c r="D18" t="s">
        <v>33</v>
      </c>
      <c r="E18">
        <v>2</v>
      </c>
      <c r="F18" s="29">
        <v>58000</v>
      </c>
      <c r="G18" s="30">
        <f>+F18*0.035</f>
        <v>2030.0000000000002</v>
      </c>
    </row>
    <row r="19" spans="1:7" outlineLevel="3">
      <c r="A19" t="s">
        <v>46</v>
      </c>
      <c r="B19" t="s">
        <v>47</v>
      </c>
      <c r="C19" s="28">
        <v>33371</v>
      </c>
      <c r="D19" t="s">
        <v>33</v>
      </c>
      <c r="E19">
        <v>3</v>
      </c>
      <c r="F19" s="29">
        <v>38000</v>
      </c>
      <c r="G19" s="30">
        <f>+F19*0.035</f>
        <v>1330.0000000000002</v>
      </c>
    </row>
    <row r="20" spans="1:7" outlineLevel="3">
      <c r="A20" t="s">
        <v>48</v>
      </c>
      <c r="B20" t="s">
        <v>49</v>
      </c>
      <c r="C20" s="28">
        <v>33903</v>
      </c>
      <c r="D20" t="s">
        <v>33</v>
      </c>
      <c r="E20">
        <v>3</v>
      </c>
      <c r="F20" s="29">
        <v>42000</v>
      </c>
      <c r="G20" s="30">
        <f>+F20*0.035</f>
        <v>1470.0000000000002</v>
      </c>
    </row>
    <row r="21" spans="1:7" outlineLevel="3">
      <c r="A21" t="s">
        <v>50</v>
      </c>
      <c r="B21" t="s">
        <v>51</v>
      </c>
      <c r="C21" s="28">
        <v>34366</v>
      </c>
      <c r="D21" t="s">
        <v>33</v>
      </c>
      <c r="E21">
        <v>3</v>
      </c>
      <c r="F21" s="29">
        <v>50000</v>
      </c>
      <c r="G21" s="30">
        <f>+F21*0.035</f>
        <v>1750.0000000000002</v>
      </c>
    </row>
    <row r="22" spans="1:7" outlineLevel="3">
      <c r="A22" t="s">
        <v>54</v>
      </c>
      <c r="B22" t="s">
        <v>55</v>
      </c>
      <c r="C22" s="28">
        <v>35282</v>
      </c>
      <c r="D22" t="s">
        <v>33</v>
      </c>
      <c r="E22">
        <v>2</v>
      </c>
      <c r="F22" s="29">
        <v>31000</v>
      </c>
      <c r="G22" s="30">
        <f>+F22*0.035</f>
        <v>1085</v>
      </c>
    </row>
    <row r="23" spans="1:7" outlineLevel="3">
      <c r="A23" t="s">
        <v>56</v>
      </c>
      <c r="B23" t="s">
        <v>57</v>
      </c>
      <c r="C23" s="28">
        <v>35580</v>
      </c>
      <c r="D23" t="s">
        <v>33</v>
      </c>
      <c r="E23">
        <v>2</v>
      </c>
      <c r="F23" s="29">
        <v>26000</v>
      </c>
      <c r="G23" s="30">
        <f>+F23*0.035</f>
        <v>910.00000000000011</v>
      </c>
    </row>
    <row r="24" spans="1:7" outlineLevel="3">
      <c r="A24" t="s">
        <v>58</v>
      </c>
      <c r="B24" t="s">
        <v>59</v>
      </c>
      <c r="C24" s="28">
        <v>35611</v>
      </c>
      <c r="D24" t="s">
        <v>33</v>
      </c>
      <c r="E24">
        <v>4</v>
      </c>
      <c r="F24" s="29">
        <v>32000</v>
      </c>
      <c r="G24" s="30">
        <f>+F24*0.035</f>
        <v>1120</v>
      </c>
    </row>
    <row r="25" spans="1:7" outlineLevel="3">
      <c r="A25" t="s">
        <v>64</v>
      </c>
      <c r="B25" t="s">
        <v>65</v>
      </c>
      <c r="C25" s="28">
        <v>36117</v>
      </c>
      <c r="D25" t="s">
        <v>33</v>
      </c>
      <c r="E25">
        <v>2</v>
      </c>
      <c r="F25" s="29">
        <v>32000</v>
      </c>
      <c r="G25" s="30">
        <f>+F25*0.035</f>
        <v>1120</v>
      </c>
    </row>
    <row r="26" spans="1:7" outlineLevel="3">
      <c r="A26" t="s">
        <v>66</v>
      </c>
      <c r="B26" t="s">
        <v>67</v>
      </c>
      <c r="C26" s="28">
        <v>36164</v>
      </c>
      <c r="D26" t="s">
        <v>33</v>
      </c>
      <c r="E26">
        <v>2</v>
      </c>
      <c r="F26" s="29">
        <v>38000</v>
      </c>
      <c r="G26" s="30">
        <f>+F26*0.035</f>
        <v>1330.0000000000002</v>
      </c>
    </row>
    <row r="27" spans="1:7" outlineLevel="3">
      <c r="A27" t="s">
        <v>80</v>
      </c>
      <c r="B27" t="s">
        <v>81</v>
      </c>
      <c r="C27" s="28">
        <v>37147</v>
      </c>
      <c r="D27" t="s">
        <v>33</v>
      </c>
      <c r="E27">
        <v>2</v>
      </c>
      <c r="F27" s="29">
        <v>40000</v>
      </c>
      <c r="G27" s="30">
        <f>+F27*0.035</f>
        <v>1400.0000000000002</v>
      </c>
    </row>
    <row r="28" spans="1:7" outlineLevel="3">
      <c r="A28" t="s">
        <v>82</v>
      </c>
      <c r="B28" t="s">
        <v>83</v>
      </c>
      <c r="C28" s="28">
        <v>37279</v>
      </c>
      <c r="D28" t="s">
        <v>33</v>
      </c>
      <c r="E28">
        <v>2</v>
      </c>
      <c r="F28" s="29">
        <v>50000</v>
      </c>
      <c r="G28" s="30">
        <f>+F28*0.035</f>
        <v>1750.0000000000002</v>
      </c>
    </row>
    <row r="29" spans="1:7" outlineLevel="2">
      <c r="C29" s="28"/>
      <c r="D29" s="9" t="s">
        <v>102</v>
      </c>
      <c r="F29" s="29">
        <f>SUBTOTAL(1,F18:F28)</f>
        <v>39727.272727272728</v>
      </c>
      <c r="G29" s="30"/>
    </row>
    <row r="30" spans="1:7" outlineLevel="1">
      <c r="C30" s="28"/>
      <c r="D30" s="9" t="s">
        <v>98</v>
      </c>
      <c r="F30" s="29">
        <f>SUBTOTAL(9,F18:F28)</f>
        <v>437000</v>
      </c>
      <c r="G30" s="30">
        <f>SUBTOTAL(9,G18:G28)</f>
        <v>15295.000000000002</v>
      </c>
    </row>
    <row r="31" spans="1:7" outlineLevel="3">
      <c r="A31" t="s">
        <v>52</v>
      </c>
      <c r="B31" t="s">
        <v>53</v>
      </c>
      <c r="C31" s="28">
        <v>34417</v>
      </c>
      <c r="D31" t="s">
        <v>34</v>
      </c>
      <c r="E31">
        <v>7</v>
      </c>
      <c r="F31" s="29">
        <v>34000</v>
      </c>
      <c r="G31" s="30">
        <f>+F31*0.035</f>
        <v>1190</v>
      </c>
    </row>
    <row r="32" spans="1:7" outlineLevel="3">
      <c r="A32" t="s">
        <v>60</v>
      </c>
      <c r="B32" t="s">
        <v>61</v>
      </c>
      <c r="C32" s="28">
        <v>35912</v>
      </c>
      <c r="D32" t="s">
        <v>34</v>
      </c>
      <c r="E32">
        <v>2</v>
      </c>
      <c r="F32" s="29">
        <v>39000</v>
      </c>
      <c r="G32" s="30">
        <f>+F32*0.035</f>
        <v>1365.0000000000002</v>
      </c>
    </row>
    <row r="33" spans="1:7" outlineLevel="3">
      <c r="A33" t="s">
        <v>70</v>
      </c>
      <c r="B33" t="s">
        <v>71</v>
      </c>
      <c r="C33" s="28">
        <v>36668</v>
      </c>
      <c r="D33" t="s">
        <v>34</v>
      </c>
      <c r="E33">
        <v>2</v>
      </c>
      <c r="F33" s="29">
        <v>47000</v>
      </c>
      <c r="G33" s="30">
        <f>+F33*0.035</f>
        <v>1645.0000000000002</v>
      </c>
    </row>
    <row r="34" spans="1:7" outlineLevel="3">
      <c r="A34" t="s">
        <v>72</v>
      </c>
      <c r="B34" t="s">
        <v>73</v>
      </c>
      <c r="C34" s="28">
        <v>36689</v>
      </c>
      <c r="D34" t="s">
        <v>34</v>
      </c>
      <c r="E34">
        <v>2</v>
      </c>
      <c r="F34" s="30">
        <v>35000</v>
      </c>
      <c r="G34" s="30">
        <f>+F34*0.035</f>
        <v>1225.0000000000002</v>
      </c>
    </row>
    <row r="35" spans="1:7" outlineLevel="3">
      <c r="A35" t="s">
        <v>74</v>
      </c>
      <c r="B35" t="s">
        <v>75</v>
      </c>
      <c r="C35" s="28">
        <v>36798</v>
      </c>
      <c r="D35" t="s">
        <v>34</v>
      </c>
      <c r="E35">
        <v>4</v>
      </c>
      <c r="F35" s="29">
        <v>36000</v>
      </c>
      <c r="G35" s="30">
        <f>+F35*0.035</f>
        <v>1260.0000000000002</v>
      </c>
    </row>
    <row r="36" spans="1:7" outlineLevel="3">
      <c r="A36" t="s">
        <v>76</v>
      </c>
      <c r="B36" t="s">
        <v>77</v>
      </c>
      <c r="C36" s="28">
        <v>36983</v>
      </c>
      <c r="D36" t="s">
        <v>34</v>
      </c>
      <c r="E36">
        <v>2</v>
      </c>
      <c r="F36" s="29">
        <v>35000</v>
      </c>
      <c r="G36" s="30">
        <f>+F36*0.035</f>
        <v>1225.0000000000002</v>
      </c>
    </row>
    <row r="37" spans="1:7" outlineLevel="3">
      <c r="A37" t="s">
        <v>78</v>
      </c>
      <c r="B37" t="s">
        <v>79</v>
      </c>
      <c r="C37" s="28">
        <v>37119</v>
      </c>
      <c r="D37" t="s">
        <v>34</v>
      </c>
      <c r="E37">
        <v>2</v>
      </c>
      <c r="F37" s="29">
        <v>35000</v>
      </c>
      <c r="G37" s="30">
        <f>+F37*0.035</f>
        <v>1225.0000000000002</v>
      </c>
    </row>
    <row r="38" spans="1:7" outlineLevel="3">
      <c r="A38" t="s">
        <v>74</v>
      </c>
      <c r="B38" t="s">
        <v>85</v>
      </c>
      <c r="C38" s="28">
        <v>37634</v>
      </c>
      <c r="D38" t="s">
        <v>34</v>
      </c>
      <c r="E38">
        <v>2</v>
      </c>
      <c r="F38" s="29">
        <v>65000</v>
      </c>
      <c r="G38" s="30">
        <f>+F38*0.035</f>
        <v>2275</v>
      </c>
    </row>
    <row r="39" spans="1:7" outlineLevel="3">
      <c r="A39" t="s">
        <v>90</v>
      </c>
      <c r="B39" t="s">
        <v>91</v>
      </c>
      <c r="C39" s="28">
        <v>37727</v>
      </c>
      <c r="D39" t="s">
        <v>34</v>
      </c>
      <c r="E39">
        <v>3</v>
      </c>
      <c r="F39" s="29">
        <v>55000</v>
      </c>
      <c r="G39" s="30">
        <f>+F39*0.035</f>
        <v>1925.0000000000002</v>
      </c>
    </row>
    <row r="40" spans="1:7" outlineLevel="2">
      <c r="C40" s="28"/>
      <c r="D40" s="9" t="s">
        <v>103</v>
      </c>
      <c r="F40" s="29">
        <f>SUBTOTAL(1,F31:F39)</f>
        <v>42333.333333333336</v>
      </c>
      <c r="G40" s="30"/>
    </row>
    <row r="41" spans="1:7" outlineLevel="1">
      <c r="C41" s="28"/>
      <c r="D41" s="9" t="s">
        <v>99</v>
      </c>
      <c r="F41" s="29">
        <f>SUBTOTAL(9,F31:F39)</f>
        <v>381000</v>
      </c>
      <c r="G41" s="30">
        <f>SUBTOTAL(9,G31:G39)</f>
        <v>13335</v>
      </c>
    </row>
    <row r="42" spans="1:7">
      <c r="C42" s="28"/>
      <c r="D42" s="9" t="s">
        <v>104</v>
      </c>
      <c r="F42" s="29">
        <f>SUBTOTAL(1,F6:F39)</f>
        <v>42392.857142857145</v>
      </c>
      <c r="G42" s="30"/>
    </row>
    <row r="43" spans="1:7">
      <c r="C43" s="28"/>
      <c r="D43" s="9" t="s">
        <v>95</v>
      </c>
      <c r="F43" s="29">
        <f>SUBTOTAL(9,F6:F39)</f>
        <v>1187000</v>
      </c>
      <c r="G43" s="30">
        <f>SUBTOTAL(9,G6:G39)</f>
        <v>41545</v>
      </c>
    </row>
  </sheetData>
  <sortState ref="A6:G33">
    <sortCondition ref="D6"/>
  </sortState>
  <printOptions gridLines="1" gridLinesSet="0"/>
  <pageMargins left="0.75" right="0.75" top="1" bottom="1" header="0.5" footer="0.5"/>
  <pageSetup orientation="portrait" horizontalDpi="4294967292" verticalDpi="4294967292" copies="0" r:id="rId1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3493884A-1996-4B47-A69D-DEA7DD7E0CA8}"/>
</file>

<file path=customXml/itemProps2.xml><?xml version="1.0" encoding="utf-8"?>
<ds:datastoreItem xmlns:ds="http://schemas.openxmlformats.org/officeDocument/2006/customXml" ds:itemID="{D7119C32-CF42-4123-BA22-E3745D40F143}"/>
</file>

<file path=customXml/itemProps3.xml><?xml version="1.0" encoding="utf-8"?>
<ds:datastoreItem xmlns:ds="http://schemas.openxmlformats.org/officeDocument/2006/customXml" ds:itemID="{AF907899-DDF2-4FA4-8427-CBC35147F75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District 1</vt:lpstr>
      <vt:lpstr>District 2</vt:lpstr>
      <vt:lpstr>District Rpt.</vt:lpstr>
      <vt:lpstr>Employees</vt:lpstr>
    </vt:vector>
  </TitlesOfParts>
  <Company>Training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Elaine Kramer</dc:creator>
  <cp:lastModifiedBy>Kevin O'Kelly</cp:lastModifiedBy>
  <dcterms:created xsi:type="dcterms:W3CDTF">1998-12-25T05:38:25Z</dcterms:created>
  <dcterms:modified xsi:type="dcterms:W3CDTF">2007-10-16T16:34:52Z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