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Qtr 1" sheetId="1" r:id="rId1"/>
    <sheet name="Qtr 2" sheetId="2" r:id="rId2"/>
    <sheet name="Qtr 3" sheetId="3" r:id="rId3"/>
    <sheet name="Qtr 4" sheetId="4" r:id="rId4"/>
    <sheet name="Annual" sheetId="5" r:id="rId5"/>
  </sheets>
  <definedNames>
    <definedName name="Expenses">'Qtr 1'!$F$4:$F$7</definedName>
    <definedName name="Feb">'Qtr 1'!$C$4:$C$7</definedName>
    <definedName name="Jan">'Qtr 1'!$B$4:$B$7</definedName>
    <definedName name="Mar">'Qtr 1'!$D$4:$D$7</definedName>
    <definedName name="Net_Profits">'Qtr 1'!$G$4:$G$7</definedName>
    <definedName name="Qtr1_NetProfits">'Qtr 1'!$G$8</definedName>
    <definedName name="Qtr1_Total">'Qtr 1'!$E$8</definedName>
    <definedName name="Qtr2_NetProfits">'Qtr 2'!$G$8</definedName>
    <definedName name="Qtr3_NetProfits">'Qtr 3'!$G$8</definedName>
    <definedName name="Qtr4_NetProfits">'Qtr 4'!$G$8</definedName>
    <definedName name="Total_Sales">'Qtr 1'!$E$4:$E$7</definedName>
  </definedNames>
  <calcPr calcId="124519"/>
</workbook>
</file>

<file path=xl/calcChain.xml><?xml version="1.0" encoding="utf-8"?>
<calcChain xmlns="http://schemas.openxmlformats.org/spreadsheetml/2006/main">
  <c r="F8" i="1"/>
  <c r="D8"/>
  <c r="C8"/>
  <c r="B8"/>
  <c r="E4"/>
  <c r="E5"/>
  <c r="E6"/>
  <c r="E7"/>
  <c r="G4"/>
  <c r="G8" s="1"/>
  <c r="G5"/>
  <c r="G6"/>
  <c r="G7"/>
  <c r="H5"/>
  <c r="H6"/>
  <c r="H7"/>
  <c r="H8"/>
  <c r="H4"/>
  <c r="E5" i="2"/>
  <c r="E4"/>
  <c r="E6"/>
  <c r="E7"/>
  <c r="E8"/>
  <c r="I5" s="1"/>
  <c r="I6"/>
  <c r="I7"/>
  <c r="I4"/>
  <c r="B8"/>
  <c r="C8"/>
  <c r="D8"/>
  <c r="H8"/>
  <c r="G4"/>
  <c r="G5"/>
  <c r="G6"/>
  <c r="G7"/>
  <c r="G8" s="1"/>
  <c r="F8"/>
  <c r="H7"/>
  <c r="H6"/>
  <c r="H5"/>
  <c r="H4"/>
  <c r="E5" i="3"/>
  <c r="E4"/>
  <c r="E6"/>
  <c r="E7"/>
  <c r="E8"/>
  <c r="I5" s="1"/>
  <c r="I6"/>
  <c r="I7"/>
  <c r="I4"/>
  <c r="B8"/>
  <c r="C8"/>
  <c r="D8"/>
  <c r="H8"/>
  <c r="G4"/>
  <c r="G5"/>
  <c r="G8" s="1"/>
  <c r="G6"/>
  <c r="G7"/>
  <c r="F8"/>
  <c r="H7"/>
  <c r="H6"/>
  <c r="H5"/>
  <c r="H4"/>
  <c r="B8" i="4"/>
  <c r="E5"/>
  <c r="E4"/>
  <c r="E6"/>
  <c r="E7"/>
  <c r="E8"/>
  <c r="I5"/>
  <c r="I6"/>
  <c r="I7"/>
  <c r="I4"/>
  <c r="C8"/>
  <c r="D8"/>
  <c r="H8"/>
  <c r="G4"/>
  <c r="G5"/>
  <c r="G6"/>
  <c r="G7"/>
  <c r="G8" s="1"/>
  <c r="F8"/>
  <c r="H7"/>
  <c r="H6"/>
  <c r="H5"/>
  <c r="H4"/>
  <c r="E8" i="1" l="1"/>
  <c r="I4" s="1"/>
  <c r="I7" l="1"/>
  <c r="I6"/>
  <c r="I5"/>
</calcChain>
</file>

<file path=xl/sharedStrings.xml><?xml version="1.0" encoding="utf-8"?>
<sst xmlns="http://schemas.openxmlformats.org/spreadsheetml/2006/main" count="64" uniqueCount="29">
  <si>
    <t>Worldwide Sporting Goods - QTR 1</t>
  </si>
  <si>
    <t>Sales Rep</t>
  </si>
  <si>
    <t>Jan</t>
  </si>
  <si>
    <t>Feb</t>
  </si>
  <si>
    <t>Mar</t>
  </si>
  <si>
    <t>Total Sales</t>
  </si>
  <si>
    <t>Expenses</t>
  </si>
  <si>
    <t>Average Sales</t>
  </si>
  <si>
    <t>Percent of Total</t>
  </si>
  <si>
    <t>Total</t>
  </si>
  <si>
    <t>Worldwide Sporting Goods - QTR 2</t>
  </si>
  <si>
    <t>Apr</t>
  </si>
  <si>
    <t>May</t>
  </si>
  <si>
    <t>Jun</t>
  </si>
  <si>
    <t>Worldwide Sporting Goods - QTR 3</t>
  </si>
  <si>
    <t>Jul</t>
  </si>
  <si>
    <t>Aug</t>
  </si>
  <si>
    <t>Sep</t>
  </si>
  <si>
    <t>Worldwide Sporting Goods - QTR 4</t>
  </si>
  <si>
    <t>Oct</t>
  </si>
  <si>
    <t>Nov</t>
  </si>
  <si>
    <t>Dec</t>
  </si>
  <si>
    <t>WSWG Annual Report</t>
  </si>
  <si>
    <t>Total Expenses</t>
  </si>
  <si>
    <t>Smith</t>
  </si>
  <si>
    <t>Brown</t>
  </si>
  <si>
    <t>Wallace</t>
  </si>
  <si>
    <t>Adams</t>
  </si>
  <si>
    <t>Net Profits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</si>
</sst>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9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i/>
      <u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8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centerContinuous"/>
    </xf>
    <xf numFmtId="0" fontId="0" fillId="0" borderId="0" xfId="0" applyBorder="1"/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7" fillId="0" borderId="0" xfId="0" applyFont="1"/>
    <xf numFmtId="0" fontId="2" fillId="0" borderId="0" xfId="0" applyFont="1"/>
    <xf numFmtId="0" fontId="1" fillId="0" borderId="0" xfId="0" applyFont="1" applyFill="1" applyBorder="1" applyAlignment="1">
      <alignment horizontal="right"/>
    </xf>
    <xf numFmtId="171" fontId="0" fillId="0" borderId="0" xfId="1" applyFont="1"/>
    <xf numFmtId="170" fontId="0" fillId="0" borderId="0" xfId="2" applyFont="1"/>
    <xf numFmtId="0" fontId="8" fillId="0" borderId="0" xfId="0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workbookViewId="0">
      <selection activeCell="C12" sqref="C12"/>
    </sheetView>
  </sheetViews>
  <sheetFormatPr defaultRowHeight="12.75"/>
  <cols>
    <col min="1" max="1" width="13.7109375" customWidth="1"/>
    <col min="2" max="4" width="9.28515625" customWidth="1"/>
    <col min="5" max="5" width="11.28515625" customWidth="1"/>
    <col min="6" max="6" width="9.42578125" customWidth="1"/>
    <col min="7" max="7" width="11.28515625" bestFit="1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4.25">
      <c r="A2" s="5"/>
      <c r="B2" s="6"/>
      <c r="C2" s="6"/>
      <c r="D2" s="6"/>
      <c r="E2" s="6"/>
      <c r="F2" s="6"/>
      <c r="G2" s="6"/>
      <c r="H2" s="6"/>
      <c r="I2" s="6"/>
    </row>
    <row r="3" spans="1:9" ht="15">
      <c r="A3" s="8" t="s">
        <v>1</v>
      </c>
      <c r="B3" s="9" t="s">
        <v>2</v>
      </c>
      <c r="C3" s="9" t="s">
        <v>3</v>
      </c>
      <c r="D3" s="9" t="s">
        <v>4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1819.21</v>
      </c>
      <c r="C4" s="1">
        <v>1766.55</v>
      </c>
      <c r="D4" s="1">
        <v>1942.88</v>
      </c>
      <c r="E4" s="2">
        <f>SUM(B4:D4)</f>
        <v>5528.64</v>
      </c>
      <c r="F4" s="1">
        <v>1241</v>
      </c>
      <c r="G4" s="2">
        <f>+E4-F4</f>
        <v>4287.6400000000003</v>
      </c>
      <c r="H4" s="1">
        <f>AVERAGE(B4:D4)</f>
        <v>1842.88</v>
      </c>
      <c r="I4" s="3">
        <f>E4/Qtr1_Total</f>
        <v>0.24462207874609412</v>
      </c>
    </row>
    <row r="5" spans="1:9" ht="12" customHeight="1">
      <c r="A5" s="4" t="s">
        <v>25</v>
      </c>
      <c r="B5" s="1">
        <v>1704.38</v>
      </c>
      <c r="C5" s="1">
        <v>1809.01</v>
      </c>
      <c r="D5" s="1">
        <v>1650.28</v>
      </c>
      <c r="E5" s="2">
        <f>SUM(B5:D5)</f>
        <v>5163.67</v>
      </c>
      <c r="F5" s="1">
        <v>1165</v>
      </c>
      <c r="G5" s="2">
        <f>+E5-F5</f>
        <v>3998.67</v>
      </c>
      <c r="H5" s="1">
        <f>AVERAGE(B5:D5)</f>
        <v>1721.2233333333334</v>
      </c>
      <c r="I5" s="3">
        <f>E5/Qtr1_Total</f>
        <v>0.22847349246086626</v>
      </c>
    </row>
    <row r="6" spans="1:9">
      <c r="A6" s="4" t="s">
        <v>26</v>
      </c>
      <c r="B6" s="1">
        <v>2009.69</v>
      </c>
      <c r="C6" s="1">
        <v>2195.19</v>
      </c>
      <c r="D6" s="1">
        <v>2159.29</v>
      </c>
      <c r="E6" s="2">
        <f>SUM(B6:D6)</f>
        <v>6364.17</v>
      </c>
      <c r="F6" s="1">
        <v>1650</v>
      </c>
      <c r="G6" s="2">
        <f>+E6-F6</f>
        <v>4714.17</v>
      </c>
      <c r="H6" s="1">
        <f>AVERAGE(B6:D6)</f>
        <v>2121.39</v>
      </c>
      <c r="I6" s="3">
        <f>E6/Qtr1_Total</f>
        <v>0.28159122223431615</v>
      </c>
    </row>
    <row r="7" spans="1:9">
      <c r="A7" s="4" t="s">
        <v>27</v>
      </c>
      <c r="B7" s="1">
        <v>1948.44</v>
      </c>
      <c r="C7" s="1">
        <v>1725.56</v>
      </c>
      <c r="D7" s="1">
        <v>1870.26</v>
      </c>
      <c r="E7" s="2">
        <f>SUM(B7:D7)</f>
        <v>5544.26</v>
      </c>
      <c r="F7" s="1">
        <v>1345</v>
      </c>
      <c r="G7" s="2">
        <f>+E7-F7</f>
        <v>4199.26</v>
      </c>
      <c r="H7" s="1">
        <f>AVERAGE(B7:D7)</f>
        <v>1848.0866666666668</v>
      </c>
      <c r="I7" s="3">
        <f>E7/Qtr1_Total</f>
        <v>0.24531320655872324</v>
      </c>
    </row>
    <row r="8" spans="1:9">
      <c r="A8" s="4" t="s">
        <v>9</v>
      </c>
      <c r="B8" s="1">
        <f>SUM(Jan)</f>
        <v>7481.7200000000012</v>
      </c>
      <c r="C8" s="1">
        <f>SUM(Feb)</f>
        <v>7496.3099999999995</v>
      </c>
      <c r="D8" s="1">
        <f>SUM(Mar)</f>
        <v>7622.71</v>
      </c>
      <c r="E8" s="2">
        <f>SUM(Total_Sales)</f>
        <v>22600.740000000005</v>
      </c>
      <c r="F8" s="1">
        <f>SUM(Expenses)</f>
        <v>5401</v>
      </c>
      <c r="G8" s="2">
        <f>SUM(Net_Profits)</f>
        <v>17199.740000000002</v>
      </c>
      <c r="H8" s="1">
        <f>AVERAGE(B8:D8)</f>
        <v>7533.5800000000008</v>
      </c>
      <c r="I8" s="11"/>
    </row>
    <row r="10" spans="1:9">
      <c r="A10" s="1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1" spans="1:9">
      <c r="A21" s="7"/>
      <c r="B21" s="7"/>
      <c r="C21" s="7"/>
      <c r="D21" s="7"/>
      <c r="E21" s="7"/>
      <c r="F21" s="7"/>
      <c r="G21" s="7"/>
      <c r="H21" s="7"/>
      <c r="I21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  <row r="31" spans="1:9">
      <c r="A31" s="7"/>
      <c r="B31" s="7"/>
      <c r="C31" s="7"/>
      <c r="D31" s="7"/>
      <c r="E31" s="7"/>
      <c r="F31" s="7"/>
      <c r="G31" s="7"/>
      <c r="H31" s="7"/>
      <c r="I31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8"/>
  <sheetViews>
    <sheetView topLeftCell="C1" workbookViewId="0">
      <selection activeCell="C1" sqref="C1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10</v>
      </c>
      <c r="B1" s="5"/>
      <c r="C1" s="5"/>
      <c r="D1" s="5"/>
      <c r="E1" s="5"/>
      <c r="F1" s="5"/>
      <c r="G1" s="5"/>
      <c r="H1" s="5"/>
      <c r="I1" s="5"/>
    </row>
    <row r="2" spans="1:9" ht="14.25">
      <c r="A2" s="5"/>
      <c r="B2" s="5"/>
      <c r="C2" s="5"/>
      <c r="D2" s="5"/>
      <c r="E2" s="5"/>
      <c r="F2" s="5"/>
      <c r="G2" s="5"/>
      <c r="H2" s="5"/>
      <c r="I2" s="5"/>
    </row>
    <row r="3" spans="1:9" ht="15">
      <c r="A3" s="8" t="s">
        <v>1</v>
      </c>
      <c r="B3" s="9" t="s">
        <v>11</v>
      </c>
      <c r="C3" s="9" t="s">
        <v>12</v>
      </c>
      <c r="D3" s="9" t="s">
        <v>13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2001.65</v>
      </c>
      <c r="C4" s="1">
        <v>1799.84</v>
      </c>
      <c r="D4" s="1">
        <v>2000.23</v>
      </c>
      <c r="E4" s="2">
        <f>SUM(B4:D4)</f>
        <v>5801.7199999999993</v>
      </c>
      <c r="F4" s="1">
        <v>1241</v>
      </c>
      <c r="G4" s="2">
        <f>+E4-F4</f>
        <v>4560.7199999999993</v>
      </c>
      <c r="H4" s="1">
        <f>AVERAGE(B4:D4)</f>
        <v>1933.9066666666665</v>
      </c>
      <c r="I4" s="3">
        <f>+E4/$E$8</f>
        <v>0.24936398798765755</v>
      </c>
    </row>
    <row r="5" spans="1:9">
      <c r="A5" s="4" t="s">
        <v>25</v>
      </c>
      <c r="B5" s="1">
        <v>1800.32</v>
      </c>
      <c r="C5" s="1">
        <v>1745.32</v>
      </c>
      <c r="D5" s="1">
        <v>1654.98</v>
      </c>
      <c r="E5" s="2">
        <f>SUM(B5:D5)</f>
        <v>5200.62</v>
      </c>
      <c r="F5" s="1">
        <v>1165</v>
      </c>
      <c r="G5" s="2">
        <f>+E5-F5</f>
        <v>4035.62</v>
      </c>
      <c r="H5" s="1">
        <f>AVERAGE(B5:D5)</f>
        <v>1733.54</v>
      </c>
      <c r="I5" s="3">
        <f>+E5/$E$8</f>
        <v>0.22352808188060982</v>
      </c>
    </row>
    <row r="6" spans="1:9">
      <c r="A6" s="4" t="s">
        <v>26</v>
      </c>
      <c r="B6" s="1">
        <v>2065.21</v>
      </c>
      <c r="C6" s="1">
        <v>2200</v>
      </c>
      <c r="D6" s="1">
        <v>2323.21</v>
      </c>
      <c r="E6" s="2">
        <f>SUM(B6:D6)</f>
        <v>6588.42</v>
      </c>
      <c r="F6" s="1">
        <v>1650</v>
      </c>
      <c r="G6" s="2">
        <f>+E6-F6</f>
        <v>4938.42</v>
      </c>
      <c r="H6" s="1">
        <f>AVERAGE(B6:D6)</f>
        <v>2196.14</v>
      </c>
      <c r="I6" s="3">
        <f>+E6/$E$8</f>
        <v>0.28317717603359743</v>
      </c>
    </row>
    <row r="7" spans="1:9">
      <c r="A7" s="4" t="s">
        <v>27</v>
      </c>
      <c r="B7" s="1">
        <v>1948.5</v>
      </c>
      <c r="C7" s="1">
        <v>1856.56</v>
      </c>
      <c r="D7" s="1">
        <v>1870.25</v>
      </c>
      <c r="E7" s="2">
        <f>SUM(B7:D7)</f>
        <v>5675.3099999999995</v>
      </c>
      <c r="F7" s="1">
        <v>1345</v>
      </c>
      <c r="G7" s="2">
        <f>+E7-F7</f>
        <v>4330.3099999999995</v>
      </c>
      <c r="H7" s="1">
        <f>AVERAGE(B7:D7)</f>
        <v>1891.7699999999998</v>
      </c>
      <c r="I7" s="3">
        <f>+E7/$E$8</f>
        <v>0.24393075409813517</v>
      </c>
    </row>
    <row r="8" spans="1:9">
      <c r="A8" s="4" t="s">
        <v>9</v>
      </c>
      <c r="B8" s="1">
        <f t="shared" ref="B8:G8" si="0">SUM(B4:B7)</f>
        <v>7815.68</v>
      </c>
      <c r="C8" s="1">
        <f t="shared" si="0"/>
        <v>7601.7199999999993</v>
      </c>
      <c r="D8" s="1">
        <f t="shared" si="0"/>
        <v>7848.67</v>
      </c>
      <c r="E8" s="2">
        <f t="shared" si="0"/>
        <v>23266.07</v>
      </c>
      <c r="F8" s="1">
        <f t="shared" si="0"/>
        <v>5401</v>
      </c>
      <c r="G8" s="2">
        <f t="shared" si="0"/>
        <v>17865.07</v>
      </c>
      <c r="H8" s="1">
        <f>AVERAGE(B8:D8)</f>
        <v>7755.3566666666666</v>
      </c>
      <c r="I8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G3" sqref="G3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14</v>
      </c>
      <c r="B1" s="5"/>
      <c r="C1" s="5"/>
      <c r="D1" s="5"/>
      <c r="E1" s="5"/>
      <c r="F1" s="5"/>
      <c r="G1" s="5"/>
      <c r="H1" s="5"/>
      <c r="I1" s="5"/>
    </row>
    <row r="2" spans="1:9" ht="14.25">
      <c r="A2" s="5"/>
      <c r="B2" s="5"/>
      <c r="C2" s="5"/>
      <c r="D2" s="5"/>
      <c r="E2" s="5"/>
      <c r="F2" s="5"/>
      <c r="G2" s="5"/>
      <c r="H2" s="5"/>
      <c r="I2" s="5"/>
    </row>
    <row r="3" spans="1:9" ht="15">
      <c r="A3" s="8" t="s">
        <v>1</v>
      </c>
      <c r="B3" s="9" t="s">
        <v>15</v>
      </c>
      <c r="C3" s="9" t="s">
        <v>16</v>
      </c>
      <c r="D3" s="9" t="s">
        <v>17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2010.56</v>
      </c>
      <c r="C4" s="1">
        <v>1800.45</v>
      </c>
      <c r="D4" s="1">
        <v>2200</v>
      </c>
      <c r="E4" s="2">
        <f>SUM(B4:D4)</f>
        <v>6011.01</v>
      </c>
      <c r="F4" s="1">
        <v>1241</v>
      </c>
      <c r="G4" s="2">
        <f>+E4-F4</f>
        <v>4770.01</v>
      </c>
      <c r="H4" s="1">
        <f>AVERAGE(B4:D4)</f>
        <v>2003.67</v>
      </c>
      <c r="I4" s="3">
        <f>+E4/$E$8</f>
        <v>0.24897692235047744</v>
      </c>
    </row>
    <row r="5" spans="1:9">
      <c r="A5" s="4" t="s">
        <v>25</v>
      </c>
      <c r="B5" s="1">
        <v>1900.25</v>
      </c>
      <c r="C5" s="1">
        <v>1750.25</v>
      </c>
      <c r="D5" s="1">
        <v>2001.54</v>
      </c>
      <c r="E5" s="2">
        <f>SUM(B5:D5)</f>
        <v>5652.04</v>
      </c>
      <c r="F5" s="1">
        <v>1165</v>
      </c>
      <c r="G5" s="2">
        <f>+E5-F5</f>
        <v>4487.04</v>
      </c>
      <c r="H5" s="1">
        <f>AVERAGE(B5:D5)</f>
        <v>1884.0133333333333</v>
      </c>
      <c r="I5" s="3">
        <f>+E5/$E$8</f>
        <v>0.23410833191124161</v>
      </c>
    </row>
    <row r="6" spans="1:9">
      <c r="A6" s="4" t="s">
        <v>26</v>
      </c>
      <c r="B6" s="1">
        <v>2085.39</v>
      </c>
      <c r="C6" s="1">
        <v>2213.58</v>
      </c>
      <c r="D6" s="1">
        <v>2424.25</v>
      </c>
      <c r="E6" s="2">
        <f>SUM(B6:D6)</f>
        <v>6723.2199999999993</v>
      </c>
      <c r="F6" s="1">
        <v>1650</v>
      </c>
      <c r="G6" s="2">
        <f>+E6-F6</f>
        <v>5073.2199999999993</v>
      </c>
      <c r="H6" s="1">
        <f>AVERAGE(B6:D6)</f>
        <v>2241.0733333333333</v>
      </c>
      <c r="I6" s="3">
        <f>+E6/$E$8</f>
        <v>0.27847676578231889</v>
      </c>
    </row>
    <row r="7" spans="1:9">
      <c r="A7" s="4" t="s">
        <v>27</v>
      </c>
      <c r="B7" s="1">
        <v>2000.01</v>
      </c>
      <c r="C7" s="1">
        <v>1856.56</v>
      </c>
      <c r="D7" s="1">
        <v>1900</v>
      </c>
      <c r="E7" s="2">
        <f>SUM(B7:D7)</f>
        <v>5756.57</v>
      </c>
      <c r="F7" s="1">
        <v>1345</v>
      </c>
      <c r="G7" s="2">
        <f>+E7-F7</f>
        <v>4411.57</v>
      </c>
      <c r="H7" s="1">
        <f>AVERAGE(B7:D7)</f>
        <v>1918.8566666666666</v>
      </c>
      <c r="I7" s="3">
        <f>+E7/$E$8</f>
        <v>0.23843797995596211</v>
      </c>
    </row>
    <row r="8" spans="1:9">
      <c r="A8" s="4" t="s">
        <v>9</v>
      </c>
      <c r="B8" s="1">
        <f t="shared" ref="B8:G8" si="0">SUM(B4:B7)</f>
        <v>7996.21</v>
      </c>
      <c r="C8" s="1">
        <f t="shared" si="0"/>
        <v>7620.84</v>
      </c>
      <c r="D8" s="1">
        <f t="shared" si="0"/>
        <v>8525.7900000000009</v>
      </c>
      <c r="E8" s="2">
        <f t="shared" si="0"/>
        <v>24142.839999999997</v>
      </c>
      <c r="F8" s="1">
        <f t="shared" si="0"/>
        <v>5401</v>
      </c>
      <c r="G8" s="2">
        <f t="shared" si="0"/>
        <v>18741.839999999997</v>
      </c>
      <c r="H8" s="1">
        <f>AVERAGE(B8:D8)</f>
        <v>8047.6133333333337</v>
      </c>
      <c r="I8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G8" sqref="G8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18</v>
      </c>
      <c r="B1" s="5"/>
      <c r="C1" s="5"/>
      <c r="D1" s="5"/>
      <c r="E1" s="5"/>
      <c r="F1" s="5"/>
      <c r="G1" s="5"/>
      <c r="H1" s="5"/>
      <c r="I1" s="5"/>
    </row>
    <row r="2" spans="1:9" ht="14.25">
      <c r="A2" s="5"/>
      <c r="B2" s="5"/>
      <c r="C2" s="5"/>
      <c r="D2" s="5"/>
      <c r="E2" s="5"/>
      <c r="F2" s="5"/>
      <c r="G2" s="5"/>
      <c r="H2" s="5"/>
      <c r="I2" s="5"/>
    </row>
    <row r="3" spans="1:9" ht="15">
      <c r="A3" s="8" t="s">
        <v>1</v>
      </c>
      <c r="B3" s="9" t="s">
        <v>19</v>
      </c>
      <c r="C3" s="9" t="s">
        <v>20</v>
      </c>
      <c r="D3" s="9" t="s">
        <v>21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2005.85</v>
      </c>
      <c r="C4" s="1">
        <v>1850.5</v>
      </c>
      <c r="D4" s="1">
        <v>2100.54</v>
      </c>
      <c r="E4" s="2">
        <f>SUM(B4:D4)</f>
        <v>5956.8899999999994</v>
      </c>
      <c r="F4" s="1">
        <v>1241</v>
      </c>
      <c r="G4" s="2">
        <f>+E4-F4</f>
        <v>4715.8899999999994</v>
      </c>
      <c r="H4" s="1">
        <f>AVERAGE(B4:D4)</f>
        <v>1985.6299999999999</v>
      </c>
      <c r="I4" s="3">
        <f>+E4/$E$8</f>
        <v>0.24210738516350577</v>
      </c>
    </row>
    <row r="5" spans="1:9">
      <c r="A5" s="4" t="s">
        <v>25</v>
      </c>
      <c r="B5" s="1">
        <v>2000</v>
      </c>
      <c r="C5" s="1">
        <v>1795.99</v>
      </c>
      <c r="D5" s="1">
        <v>1754.95</v>
      </c>
      <c r="E5" s="2">
        <f>SUM(B5:D5)</f>
        <v>5550.94</v>
      </c>
      <c r="F5" s="1">
        <v>1165</v>
      </c>
      <c r="G5" s="2">
        <f>+E5-F5</f>
        <v>4385.9399999999996</v>
      </c>
      <c r="H5" s="1">
        <f>AVERAGE(B5:D5)</f>
        <v>1850.3133333333333</v>
      </c>
      <c r="I5" s="3">
        <f>+E5/$E$8</f>
        <v>0.22560825675805843</v>
      </c>
    </row>
    <row r="6" spans="1:9">
      <c r="A6" s="4" t="s">
        <v>26</v>
      </c>
      <c r="B6" s="1">
        <v>2100.75</v>
      </c>
      <c r="C6" s="1">
        <v>2400</v>
      </c>
      <c r="D6" s="1">
        <v>2400</v>
      </c>
      <c r="E6" s="2">
        <f>SUM(B6:D6)</f>
        <v>6900.75</v>
      </c>
      <c r="F6" s="1">
        <v>1650</v>
      </c>
      <c r="G6" s="2">
        <f>+E6-F6</f>
        <v>5250.75</v>
      </c>
      <c r="H6" s="1">
        <f>AVERAGE(B6:D6)</f>
        <v>2300.25</v>
      </c>
      <c r="I6" s="3">
        <f>+E6/$E$8</f>
        <v>0.2804689255915524</v>
      </c>
    </row>
    <row r="7" spans="1:9">
      <c r="A7" s="4" t="s">
        <v>27</v>
      </c>
      <c r="B7" s="1">
        <v>2020.65</v>
      </c>
      <c r="C7" s="1">
        <v>2200.63</v>
      </c>
      <c r="D7" s="1">
        <v>1974.47</v>
      </c>
      <c r="E7" s="2">
        <f>SUM(B7:D7)</f>
        <v>6195.7500000000009</v>
      </c>
      <c r="F7" s="1">
        <v>1345</v>
      </c>
      <c r="G7" s="2">
        <f>+E7-F7</f>
        <v>4850.7500000000009</v>
      </c>
      <c r="H7" s="1">
        <f>AVERAGE(B7:D7)</f>
        <v>2065.2500000000005</v>
      </c>
      <c r="I7" s="3">
        <f>+E7/$E$8</f>
        <v>0.25181543248688348</v>
      </c>
    </row>
    <row r="8" spans="1:9">
      <c r="A8" s="4" t="s">
        <v>9</v>
      </c>
      <c r="B8" s="1">
        <f t="shared" ref="B8:G8" si="0">SUM(B4:B7)</f>
        <v>8127.25</v>
      </c>
      <c r="C8" s="1">
        <f t="shared" si="0"/>
        <v>8247.119999999999</v>
      </c>
      <c r="D8" s="1">
        <f t="shared" si="0"/>
        <v>8229.9599999999991</v>
      </c>
      <c r="E8" s="2">
        <f t="shared" si="0"/>
        <v>24604.329999999998</v>
      </c>
      <c r="F8" s="1">
        <f t="shared" si="0"/>
        <v>5401</v>
      </c>
      <c r="G8" s="2">
        <f t="shared" si="0"/>
        <v>19203.329999999998</v>
      </c>
      <c r="H8" s="1">
        <f>AVERAGE(B8:D8)</f>
        <v>8201.4433333333327</v>
      </c>
      <c r="I8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D2" sqref="D2"/>
    </sheetView>
  </sheetViews>
  <sheetFormatPr defaultRowHeight="12.75"/>
  <cols>
    <col min="1" max="1" width="13" customWidth="1"/>
    <col min="2" max="2" width="11.42578125" customWidth="1"/>
    <col min="3" max="3" width="13.85546875" customWidth="1"/>
    <col min="4" max="4" width="11.42578125" customWidth="1"/>
  </cols>
  <sheetData>
    <row r="1" spans="1:4" ht="14.25">
      <c r="A1" s="12" t="s">
        <v>22</v>
      </c>
    </row>
    <row r="2" spans="1:4" ht="15">
      <c r="A2" s="8"/>
      <c r="B2" s="13" t="s">
        <v>5</v>
      </c>
      <c r="C2" s="13" t="s">
        <v>23</v>
      </c>
      <c r="D2" s="13" t="s">
        <v>28</v>
      </c>
    </row>
    <row r="3" spans="1:4">
      <c r="A3" s="4"/>
      <c r="B3" s="15"/>
      <c r="C3" s="15"/>
      <c r="D3" s="16"/>
    </row>
    <row r="4" spans="1:4">
      <c r="A4" s="4"/>
      <c r="B4" s="15"/>
      <c r="C4" s="15"/>
      <c r="D4" s="16"/>
    </row>
    <row r="5" spans="1:4">
      <c r="A5" s="4"/>
      <c r="B5" s="15"/>
      <c r="C5" s="15"/>
      <c r="D5" s="16"/>
    </row>
    <row r="6" spans="1:4">
      <c r="A6" s="4"/>
      <c r="B6" s="15"/>
      <c r="C6" s="15"/>
      <c r="D6" s="16"/>
    </row>
    <row r="7" spans="1:4">
      <c r="A7" s="14"/>
      <c r="B7" s="16"/>
      <c r="C7" s="16"/>
      <c r="D7" s="16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FAB4CDF6-A212-40BF-91DC-F3F8ECFCE39E}"/>
</file>

<file path=customXml/itemProps2.xml><?xml version="1.0" encoding="utf-8"?>
<ds:datastoreItem xmlns:ds="http://schemas.openxmlformats.org/officeDocument/2006/customXml" ds:itemID="{0B774B36-3F3C-4240-870E-B3EF6A067F16}"/>
</file>

<file path=customXml/itemProps3.xml><?xml version="1.0" encoding="utf-8"?>
<ds:datastoreItem xmlns:ds="http://schemas.openxmlformats.org/officeDocument/2006/customXml" ds:itemID="{317E126D-E10A-4B83-A86B-83B72EC3FB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Qtr 1</vt:lpstr>
      <vt:lpstr>Qtr 2</vt:lpstr>
      <vt:lpstr>Qtr 3</vt:lpstr>
      <vt:lpstr>Qtr 4</vt:lpstr>
      <vt:lpstr>Annual</vt:lpstr>
      <vt:lpstr>Expenses</vt:lpstr>
      <vt:lpstr>Feb</vt:lpstr>
      <vt:lpstr>Jan</vt:lpstr>
      <vt:lpstr>Mar</vt:lpstr>
      <vt:lpstr>Net_Profits</vt:lpstr>
      <vt:lpstr>Qtr1_NetProfits</vt:lpstr>
      <vt:lpstr>Qtr1_Total</vt:lpstr>
      <vt:lpstr>Qtr2_NetProfits</vt:lpstr>
      <vt:lpstr>Qtr3_NetProfits</vt:lpstr>
      <vt:lpstr>Qtr4_NetProfits</vt:lpstr>
      <vt:lpstr>Total_Sales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cp:lastPrinted>1996-11-19T16:52:10Z</cp:lastPrinted>
  <dcterms:created xsi:type="dcterms:W3CDTF">1996-11-19T15:27:58Z</dcterms:created>
  <dcterms:modified xsi:type="dcterms:W3CDTF">2007-07-21T19:47:24Z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