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ptraining-my.sharepoint.com/personal/bonnie_fritz_officeproinc_com/Documents/Bonnie Files/Classes/"/>
    </mc:Choice>
  </mc:AlternateContent>
  <xr:revisionPtr revIDLastSave="170" documentId="8_{FC0558DF-1CD0-4253-A007-D3CD088EF1A3}" xr6:coauthVersionLast="47" xr6:coauthVersionMax="47" xr10:uidLastSave="{A792422F-3A4B-4D19-BCDC-D85D3B841631}"/>
  <bookViews>
    <workbookView xWindow="28680" yWindow="-120" windowWidth="20730" windowHeight="11160" xr2:uid="{00000000-000D-0000-FFFF-FFFF00000000}"/>
  </bookViews>
  <sheets>
    <sheet name="Hours" sheetId="4" r:id="rId1"/>
    <sheet name="SalesID" sheetId="8" r:id="rId2"/>
    <sheet name="Sales-Previous" sheetId="5" r:id="rId3"/>
    <sheet name="Sales-Current" sheetId="6" r:id="rId4"/>
    <sheet name="Commissions" sheetId="7" r:id="rId5"/>
    <sheet name="BonusRate" sheetId="9" r:id="rId6"/>
    <sheet name="IncomeStatement" sheetId="10" r:id="rId7"/>
  </sheets>
  <definedNames>
    <definedName name="prices">'Sales-Previous'!#REF!</definedName>
    <definedName name="shipping">'Sales-Previous'!$K$15:$S$16</definedName>
    <definedName name="table">Hours!$B$15:$E$17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" i="10" l="1"/>
  <c r="G11" i="10"/>
  <c r="C12" i="10"/>
  <c r="C16" i="10" s="1"/>
  <c r="G10" i="10"/>
  <c r="D8" i="10"/>
  <c r="D12" i="10" s="1"/>
  <c r="D16" i="10" s="1"/>
  <c r="E8" i="10"/>
  <c r="E12" i="10" s="1"/>
  <c r="E16" i="10" s="1"/>
  <c r="F8" i="10"/>
  <c r="F12" i="10" s="1"/>
  <c r="F16" i="10" s="1"/>
  <c r="C8" i="10"/>
  <c r="G7" i="10"/>
  <c r="G6" i="10"/>
  <c r="G8" i="10" s="1"/>
  <c r="G12" i="10" l="1"/>
  <c r="G16" i="10" s="1"/>
  <c r="G8" i="4" l="1"/>
  <c r="G10" i="4"/>
  <c r="G12" i="4"/>
  <c r="G6" i="4"/>
  <c r="C13" i="7"/>
  <c r="C12" i="7"/>
  <c r="C11" i="7"/>
  <c r="C10" i="7"/>
  <c r="C9" i="7"/>
  <c r="C8" i="7"/>
  <c r="C7" i="7"/>
  <c r="C6" i="7"/>
  <c r="C5" i="7"/>
  <c r="G11" i="4"/>
  <c r="G9" i="4"/>
  <c r="G7" i="4"/>
  <c r="C16" i="6"/>
  <c r="G5" i="6"/>
  <c r="G16" i="6" s="1"/>
  <c r="G6" i="6"/>
  <c r="G7" i="6"/>
  <c r="G15" i="6" s="1"/>
  <c r="G8" i="6"/>
  <c r="G9" i="6"/>
  <c r="G10" i="6"/>
  <c r="G11" i="6"/>
  <c r="G12" i="6"/>
  <c r="G13" i="6"/>
  <c r="F16" i="6"/>
  <c r="E16" i="6"/>
  <c r="D16" i="6"/>
  <c r="F15" i="6"/>
  <c r="E15" i="6"/>
  <c r="D15" i="6"/>
  <c r="C15" i="6"/>
  <c r="H6" i="5"/>
  <c r="H7" i="5"/>
  <c r="H8" i="5"/>
  <c r="H9" i="5"/>
  <c r="H10" i="5"/>
  <c r="H11" i="5"/>
  <c r="H12" i="5"/>
  <c r="H13" i="5"/>
  <c r="H5" i="5"/>
  <c r="D16" i="5"/>
  <c r="E16" i="5"/>
  <c r="F16" i="5"/>
  <c r="G5" i="5"/>
  <c r="G15" i="5" s="1"/>
  <c r="G6" i="5"/>
  <c r="G7" i="5"/>
  <c r="G8" i="5"/>
  <c r="G9" i="5"/>
  <c r="G10" i="5"/>
  <c r="G11" i="5"/>
  <c r="G12" i="5"/>
  <c r="G13" i="5"/>
  <c r="G16" i="5"/>
  <c r="C16" i="5"/>
  <c r="D15" i="5"/>
  <c r="E15" i="5"/>
  <c r="F15" i="5"/>
  <c r="C15" i="5"/>
</calcChain>
</file>

<file path=xl/sharedStrings.xml><?xml version="1.0" encoding="utf-8"?>
<sst xmlns="http://schemas.openxmlformats.org/spreadsheetml/2006/main" count="148" uniqueCount="96">
  <si>
    <t>Worldwide Sporting Goods - Shipping Dept.</t>
  </si>
  <si>
    <t>Saturday Hours</t>
  </si>
  <si>
    <t>Employee</t>
  </si>
  <si>
    <t>Job Type</t>
  </si>
  <si>
    <t>Hrs. Worked</t>
  </si>
  <si>
    <t>Type of Time</t>
  </si>
  <si>
    <t>Rate</t>
  </si>
  <si>
    <t>Pay</t>
  </si>
  <si>
    <t>Jones</t>
  </si>
  <si>
    <t>Assembly</t>
  </si>
  <si>
    <t>Smith</t>
  </si>
  <si>
    <t>QC</t>
  </si>
  <si>
    <t>Gray</t>
  </si>
  <si>
    <t>Sorter</t>
  </si>
  <si>
    <t>Kline</t>
  </si>
  <si>
    <t>Ominsky</t>
  </si>
  <si>
    <t>Fulton</t>
  </si>
  <si>
    <t>Clifford</t>
  </si>
  <si>
    <t>2-Full Time</t>
  </si>
  <si>
    <t>3-Part Time</t>
  </si>
  <si>
    <t>4-Overtime</t>
  </si>
  <si>
    <t>Worldwide Sporting Goods</t>
  </si>
  <si>
    <t>Free</t>
  </si>
  <si>
    <t>Percent</t>
  </si>
  <si>
    <t>Company</t>
  </si>
  <si>
    <t>Status</t>
  </si>
  <si>
    <t>Qtr 1</t>
  </si>
  <si>
    <t>Qtr 2</t>
  </si>
  <si>
    <t>Qtr 3</t>
  </si>
  <si>
    <t>Qtr 4</t>
  </si>
  <si>
    <t>Total</t>
  </si>
  <si>
    <t>Average</t>
  </si>
  <si>
    <t>Shipping?</t>
  </si>
  <si>
    <t>Discount</t>
  </si>
  <si>
    <t>SportsCity</t>
  </si>
  <si>
    <t>Athlete's Dream</t>
  </si>
  <si>
    <t>Sports Emporium</t>
  </si>
  <si>
    <t>SportsWorld</t>
  </si>
  <si>
    <t>Tennis Joint</t>
  </si>
  <si>
    <t>Athlete's World</t>
  </si>
  <si>
    <t>Sportsman's Den</t>
  </si>
  <si>
    <t>World of Sports</t>
  </si>
  <si>
    <t>Specialty Sports</t>
  </si>
  <si>
    <t>Customer Sales - This Year</t>
  </si>
  <si>
    <t>Commission for</t>
  </si>
  <si>
    <t>Sales Rep</t>
  </si>
  <si>
    <t>Customer Sales - Last Year</t>
  </si>
  <si>
    <t>Customer Sales</t>
  </si>
  <si>
    <t>Raise</t>
  </si>
  <si>
    <t>Credit Limit</t>
  </si>
  <si>
    <t>SR ID</t>
  </si>
  <si>
    <t>Employee Name</t>
  </si>
  <si>
    <t>SR1</t>
  </si>
  <si>
    <t>SR2</t>
  </si>
  <si>
    <t>SR3</t>
  </si>
  <si>
    <t>SR4</t>
  </si>
  <si>
    <t>SR5</t>
  </si>
  <si>
    <t>SR6</t>
  </si>
  <si>
    <t>SR7</t>
  </si>
  <si>
    <t>SR8</t>
  </si>
  <si>
    <t>SR9</t>
  </si>
  <si>
    <t>Frank Killough</t>
  </si>
  <si>
    <t>Alica Abramas</t>
  </si>
  <si>
    <t>Terry Caracio</t>
  </si>
  <si>
    <t>John Carpenter</t>
  </si>
  <si>
    <t>Fred Edwards</t>
  </si>
  <si>
    <t>Susan Edwards</t>
  </si>
  <si>
    <t>Janice Faraco</t>
  </si>
  <si>
    <t>Ernest Feldgus</t>
  </si>
  <si>
    <t>Perry Weinstein</t>
  </si>
  <si>
    <t>Region</t>
  </si>
  <si>
    <t>Northwest</t>
  </si>
  <si>
    <t>Northeast</t>
  </si>
  <si>
    <t>Southwest</t>
  </si>
  <si>
    <t>Central</t>
  </si>
  <si>
    <t>Southeast</t>
  </si>
  <si>
    <t>Total Sales</t>
  </si>
  <si>
    <t>Bonus Rate</t>
  </si>
  <si>
    <t>Sales</t>
  </si>
  <si>
    <t>Quarter</t>
  </si>
  <si>
    <t>Gross Profit</t>
  </si>
  <si>
    <t>Net Profit</t>
  </si>
  <si>
    <t>Profit %</t>
  </si>
  <si>
    <t>Income Statement</t>
  </si>
  <si>
    <t>Qtr1</t>
  </si>
  <si>
    <t>Qtr2</t>
  </si>
  <si>
    <t>Qtr3</t>
  </si>
  <si>
    <t>Qtr4</t>
  </si>
  <si>
    <t>Total sales</t>
  </si>
  <si>
    <t>Cost of sales</t>
  </si>
  <si>
    <t>Gross profit</t>
  </si>
  <si>
    <t>Depreciateion</t>
  </si>
  <si>
    <t>Interest</t>
  </si>
  <si>
    <t>EBITA</t>
  </si>
  <si>
    <t>Tax</t>
  </si>
  <si>
    <t>Net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</si>
</sst>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#,##0.00000"/>
    <numFmt numFmtId="167" formatCode="&quot;$&quot;#,##0"/>
  </numFmts>
  <fonts count="6" x14ac:knownFonts="1">
    <font>
      <sz val="10"/>
      <name val="Arial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3" fillId="1" borderId="1" xfId="0" applyFont="1" applyFill="1" applyBorder="1"/>
    <xf numFmtId="0" fontId="3" fillId="0" borderId="1" xfId="0" applyFont="1" applyBorder="1"/>
    <xf numFmtId="44" fontId="3" fillId="0" borderId="1" xfId="2" applyFont="1" applyBorder="1"/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4" fontId="2" fillId="0" borderId="0" xfId="2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" fontId="3" fillId="0" borderId="0" xfId="1" applyNumberFormat="1" applyFont="1" applyAlignment="1">
      <alignment horizontal="right"/>
    </xf>
    <xf numFmtId="166" fontId="3" fillId="0" borderId="0" xfId="0" applyNumberFormat="1" applyFont="1" applyAlignment="1">
      <alignment horizontal="center"/>
    </xf>
    <xf numFmtId="164" fontId="3" fillId="0" borderId="0" xfId="1" applyNumberFormat="1" applyFont="1"/>
    <xf numFmtId="164" fontId="3" fillId="0" borderId="0" xfId="0" applyNumberFormat="1" applyFont="1"/>
    <xf numFmtId="9" fontId="3" fillId="0" borderId="0" xfId="3" applyFont="1" applyAlignment="1">
      <alignment horizontal="center"/>
    </xf>
    <xf numFmtId="0" fontId="2" fillId="0" borderId="0" xfId="0" applyFont="1" applyAlignment="1">
      <alignment horizontal="center"/>
    </xf>
    <xf numFmtId="9" fontId="2" fillId="0" borderId="0" xfId="3" applyFont="1" applyAlignment="1">
      <alignment horizontal="center"/>
    </xf>
    <xf numFmtId="165" fontId="3" fillId="0" borderId="0" xfId="3" applyNumberFormat="1" applyFont="1" applyAlignment="1">
      <alignment horizontal="center"/>
    </xf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5" fillId="2" borderId="3" xfId="0" applyFont="1" applyFill="1" applyBorder="1"/>
    <xf numFmtId="0" fontId="5" fillId="2" borderId="4" xfId="0" applyFont="1" applyFill="1" applyBorder="1"/>
    <xf numFmtId="0" fontId="5" fillId="2" borderId="5" xfId="0" applyFont="1" applyFill="1" applyBorder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3" borderId="6" xfId="0" applyFont="1" applyFill="1" applyBorder="1"/>
    <xf numFmtId="0" fontId="5" fillId="2" borderId="11" xfId="0" applyFont="1" applyFill="1" applyBorder="1"/>
    <xf numFmtId="0" fontId="5" fillId="2" borderId="12" xfId="0" applyFont="1" applyFill="1" applyBorder="1"/>
    <xf numFmtId="9" fontId="4" fillId="5" borderId="11" xfId="0" applyNumberFormat="1" applyFont="1" applyFill="1" applyBorder="1"/>
    <xf numFmtId="9" fontId="4" fillId="0" borderId="11" xfId="0" applyNumberFormat="1" applyFont="1" applyBorder="1"/>
    <xf numFmtId="9" fontId="4" fillId="0" borderId="9" xfId="0" applyNumberFormat="1" applyFont="1" applyBorder="1"/>
    <xf numFmtId="43" fontId="4" fillId="5" borderId="12" xfId="1" applyFont="1" applyFill="1" applyBorder="1"/>
    <xf numFmtId="43" fontId="4" fillId="0" borderId="12" xfId="1" applyFont="1" applyBorder="1"/>
    <xf numFmtId="43" fontId="4" fillId="0" borderId="10" xfId="1" applyFont="1" applyBorder="1"/>
    <xf numFmtId="9" fontId="4" fillId="5" borderId="10" xfId="3" applyFont="1" applyFill="1" applyBorder="1"/>
    <xf numFmtId="43" fontId="4" fillId="4" borderId="13" xfId="1" applyFont="1" applyFill="1" applyBorder="1"/>
    <xf numFmtId="0" fontId="5" fillId="2" borderId="15" xfId="0" applyFont="1" applyFill="1" applyBorder="1"/>
    <xf numFmtId="0" fontId="4" fillId="0" borderId="9" xfId="0" applyFont="1" applyBorder="1"/>
    <xf numFmtId="0" fontId="4" fillId="5" borderId="11" xfId="0" applyFont="1" applyFill="1" applyBorder="1"/>
    <xf numFmtId="6" fontId="1" fillId="5" borderId="15" xfId="0" applyNumberFormat="1" applyFont="1" applyFill="1" applyBorder="1"/>
    <xf numFmtId="6" fontId="1" fillId="5" borderId="12" xfId="0" applyNumberFormat="1" applyFont="1" applyFill="1" applyBorder="1"/>
    <xf numFmtId="0" fontId="4" fillId="0" borderId="11" xfId="0" applyFont="1" applyBorder="1"/>
    <xf numFmtId="6" fontId="1" fillId="0" borderId="15" xfId="0" applyNumberFormat="1" applyFont="1" applyBorder="1"/>
    <xf numFmtId="6" fontId="1" fillId="0" borderId="12" xfId="0" applyNumberFormat="1" applyFont="1" applyBorder="1"/>
    <xf numFmtId="165" fontId="4" fillId="0" borderId="14" xfId="3" applyNumberFormat="1" applyFont="1" applyBorder="1"/>
    <xf numFmtId="165" fontId="4" fillId="0" borderId="10" xfId="3" applyNumberFormat="1" applyFont="1" applyBorder="1"/>
    <xf numFmtId="0" fontId="4" fillId="5" borderId="13" xfId="0" applyFont="1" applyFill="1" applyBorder="1" applyAlignment="1">
      <alignment horizontal="center" vertical="center"/>
    </xf>
    <xf numFmtId="167" fontId="4" fillId="5" borderId="13" xfId="0" applyNumberFormat="1" applyFont="1" applyFill="1" applyBorder="1" applyAlignment="1">
      <alignment horizontal="center" vertical="center"/>
    </xf>
    <xf numFmtId="165" fontId="4" fillId="5" borderId="13" xfId="3" applyNumberFormat="1" applyFont="1" applyFill="1" applyBorder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workbookViewId="0">
      <selection activeCell="G6" sqref="G6"/>
    </sheetView>
  </sheetViews>
  <sheetFormatPr defaultRowHeight="15" x14ac:dyDescent="0.25"/>
  <cols>
    <col min="1" max="1" width="9.140625" style="2"/>
    <col min="2" max="2" width="10.28515625" style="2" customWidth="1"/>
    <col min="3" max="3" width="11.85546875" style="2" customWidth="1"/>
    <col min="4" max="4" width="11.7109375" style="2" customWidth="1"/>
    <col min="5" max="5" width="13.42578125" style="2" customWidth="1"/>
    <col min="6" max="6" width="13.28515625" style="2" customWidth="1"/>
    <col min="7" max="7" width="11.7109375" style="2" customWidth="1"/>
    <col min="8" max="16384" width="9.140625" style="2"/>
  </cols>
  <sheetData>
    <row r="1" spans="1:7" x14ac:dyDescent="0.25">
      <c r="A1" s="1" t="s">
        <v>0</v>
      </c>
      <c r="B1" s="1"/>
    </row>
    <row r="2" spans="1:7" x14ac:dyDescent="0.25">
      <c r="A2" s="1" t="s">
        <v>1</v>
      </c>
    </row>
    <row r="3" spans="1:7" ht="15.75" thickBot="1" x14ac:dyDescent="0.3">
      <c r="A3" s="1"/>
    </row>
    <row r="4" spans="1:7" ht="15.75" thickBot="1" x14ac:dyDescent="0.3">
      <c r="B4" s="3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</row>
    <row r="5" spans="1:7" ht="15.75" thickBot="1" x14ac:dyDescent="0.3">
      <c r="B5" s="5"/>
      <c r="C5" s="5"/>
      <c r="D5" s="5"/>
      <c r="E5" s="5"/>
      <c r="F5" s="5"/>
      <c r="G5" s="5"/>
    </row>
    <row r="6" spans="1:7" ht="15.75" thickBot="1" x14ac:dyDescent="0.3">
      <c r="B6" s="3" t="s">
        <v>8</v>
      </c>
      <c r="C6" s="4" t="s">
        <v>9</v>
      </c>
      <c r="D6" s="6">
        <v>5</v>
      </c>
      <c r="E6" s="6">
        <v>2</v>
      </c>
      <c r="F6" s="7"/>
      <c r="G6" s="7">
        <f t="shared" ref="G6:G12" si="0">D6*F6</f>
        <v>0</v>
      </c>
    </row>
    <row r="7" spans="1:7" ht="15.75" thickBot="1" x14ac:dyDescent="0.3">
      <c r="B7" s="3" t="s">
        <v>10</v>
      </c>
      <c r="C7" s="4" t="s">
        <v>11</v>
      </c>
      <c r="D7" s="6">
        <v>3</v>
      </c>
      <c r="E7" s="6">
        <v>4</v>
      </c>
      <c r="F7" s="7"/>
      <c r="G7" s="7">
        <f t="shared" si="0"/>
        <v>0</v>
      </c>
    </row>
    <row r="8" spans="1:7" ht="15.75" thickBot="1" x14ac:dyDescent="0.3">
      <c r="B8" s="3" t="s">
        <v>12</v>
      </c>
      <c r="C8" s="4" t="s">
        <v>13</v>
      </c>
      <c r="D8" s="6">
        <v>7.5</v>
      </c>
      <c r="E8" s="6">
        <v>3</v>
      </c>
      <c r="F8" s="7"/>
      <c r="G8" s="7">
        <f t="shared" si="0"/>
        <v>0</v>
      </c>
    </row>
    <row r="9" spans="1:7" ht="15.75" thickBot="1" x14ac:dyDescent="0.3">
      <c r="B9" s="3" t="s">
        <v>14</v>
      </c>
      <c r="C9" s="4" t="s">
        <v>9</v>
      </c>
      <c r="D9" s="6">
        <v>2</v>
      </c>
      <c r="E9" s="6">
        <v>2</v>
      </c>
      <c r="F9" s="7"/>
      <c r="G9" s="7">
        <f t="shared" si="0"/>
        <v>0</v>
      </c>
    </row>
    <row r="10" spans="1:7" ht="15.75" thickBot="1" x14ac:dyDescent="0.3">
      <c r="B10" s="3" t="s">
        <v>15</v>
      </c>
      <c r="C10" s="4" t="s">
        <v>9</v>
      </c>
      <c r="D10" s="6">
        <v>2.5</v>
      </c>
      <c r="E10" s="6">
        <v>4</v>
      </c>
      <c r="F10" s="7"/>
      <c r="G10" s="7">
        <f t="shared" si="0"/>
        <v>0</v>
      </c>
    </row>
    <row r="11" spans="1:7" ht="15.75" thickBot="1" x14ac:dyDescent="0.3">
      <c r="B11" s="3" t="s">
        <v>16</v>
      </c>
      <c r="C11" s="4" t="s">
        <v>13</v>
      </c>
      <c r="D11" s="6">
        <v>4</v>
      </c>
      <c r="E11" s="6">
        <v>3</v>
      </c>
      <c r="F11" s="7"/>
      <c r="G11" s="7">
        <f t="shared" si="0"/>
        <v>0</v>
      </c>
    </row>
    <row r="12" spans="1:7" ht="15.75" thickBot="1" x14ac:dyDescent="0.3">
      <c r="B12" s="3" t="s">
        <v>17</v>
      </c>
      <c r="C12" s="4" t="s">
        <v>13</v>
      </c>
      <c r="D12" s="6">
        <v>3</v>
      </c>
      <c r="E12" s="6">
        <v>2</v>
      </c>
      <c r="F12" s="7"/>
      <c r="G12" s="7">
        <f t="shared" si="0"/>
        <v>0</v>
      </c>
    </row>
    <row r="14" spans="1:7" ht="15.75" thickBot="1" x14ac:dyDescent="0.3">
      <c r="B14" s="8" t="s">
        <v>3</v>
      </c>
      <c r="C14" s="9" t="s">
        <v>18</v>
      </c>
      <c r="D14" s="9" t="s">
        <v>19</v>
      </c>
      <c r="E14" s="9" t="s">
        <v>20</v>
      </c>
    </row>
    <row r="15" spans="1:7" x14ac:dyDescent="0.25">
      <c r="B15" s="1" t="s">
        <v>9</v>
      </c>
      <c r="C15" s="10">
        <v>6.75</v>
      </c>
      <c r="D15" s="10">
        <v>5.75</v>
      </c>
      <c r="E15" s="10">
        <v>10.75</v>
      </c>
    </row>
    <row r="16" spans="1:7" x14ac:dyDescent="0.25">
      <c r="B16" s="1" t="s">
        <v>11</v>
      </c>
      <c r="C16" s="10">
        <v>7</v>
      </c>
      <c r="D16" s="10">
        <v>6</v>
      </c>
      <c r="E16" s="10">
        <v>11</v>
      </c>
    </row>
    <row r="17" spans="2:5" x14ac:dyDescent="0.25">
      <c r="B17" s="1" t="s">
        <v>13</v>
      </c>
      <c r="C17" s="10">
        <v>5.5</v>
      </c>
      <c r="D17" s="10">
        <v>5</v>
      </c>
      <c r="E17" s="10">
        <v>9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BE4AF-7747-4DD4-A9CA-AF242492AD29}">
  <dimension ref="A1:C13"/>
  <sheetViews>
    <sheetView workbookViewId="0">
      <selection activeCell="B2" sqref="B2"/>
    </sheetView>
  </sheetViews>
  <sheetFormatPr defaultRowHeight="12.75" x14ac:dyDescent="0.2"/>
  <cols>
    <col min="1" max="1" width="8.140625" customWidth="1"/>
    <col min="2" max="2" width="18" customWidth="1"/>
    <col min="3" max="3" width="12.7109375" customWidth="1"/>
  </cols>
  <sheetData>
    <row r="1" spans="1:3" x14ac:dyDescent="0.2">
      <c r="A1" s="25" t="s">
        <v>50</v>
      </c>
      <c r="B1" s="26" t="s">
        <v>51</v>
      </c>
      <c r="C1" s="27" t="s">
        <v>70</v>
      </c>
    </row>
    <row r="2" spans="1:3" x14ac:dyDescent="0.2">
      <c r="A2" s="31"/>
      <c r="B2" s="23"/>
      <c r="C2" s="24"/>
    </row>
    <row r="4" spans="1:3" x14ac:dyDescent="0.2">
      <c r="A4" s="25" t="s">
        <v>50</v>
      </c>
      <c r="B4" s="26" t="s">
        <v>51</v>
      </c>
      <c r="C4" s="27" t="s">
        <v>70</v>
      </c>
    </row>
    <row r="5" spans="1:3" x14ac:dyDescent="0.2">
      <c r="A5" s="28" t="s">
        <v>52</v>
      </c>
      <c r="B5" s="29" t="s">
        <v>61</v>
      </c>
      <c r="C5" s="30" t="s">
        <v>71</v>
      </c>
    </row>
    <row r="6" spans="1:3" x14ac:dyDescent="0.2">
      <c r="A6" s="28" t="s">
        <v>53</v>
      </c>
      <c r="B6" s="29" t="s">
        <v>62</v>
      </c>
      <c r="C6" s="30" t="s">
        <v>72</v>
      </c>
    </row>
    <row r="7" spans="1:3" x14ac:dyDescent="0.2">
      <c r="A7" s="28" t="s">
        <v>54</v>
      </c>
      <c r="B7" s="29" t="s">
        <v>63</v>
      </c>
      <c r="C7" s="30" t="s">
        <v>73</v>
      </c>
    </row>
    <row r="8" spans="1:3" x14ac:dyDescent="0.2">
      <c r="A8" s="28" t="s">
        <v>55</v>
      </c>
      <c r="B8" s="29" t="s">
        <v>64</v>
      </c>
      <c r="C8" s="30" t="s">
        <v>72</v>
      </c>
    </row>
    <row r="9" spans="1:3" x14ac:dyDescent="0.2">
      <c r="A9" s="28" t="s">
        <v>56</v>
      </c>
      <c r="B9" s="29" t="s">
        <v>65</v>
      </c>
      <c r="C9" s="30" t="s">
        <v>74</v>
      </c>
    </row>
    <row r="10" spans="1:3" x14ac:dyDescent="0.2">
      <c r="A10" s="28" t="s">
        <v>57</v>
      </c>
      <c r="B10" s="29" t="s">
        <v>66</v>
      </c>
      <c r="C10" s="30" t="s">
        <v>72</v>
      </c>
    </row>
    <row r="11" spans="1:3" x14ac:dyDescent="0.2">
      <c r="A11" s="28" t="s">
        <v>58</v>
      </c>
      <c r="B11" s="29" t="s">
        <v>67</v>
      </c>
      <c r="C11" s="30" t="s">
        <v>73</v>
      </c>
    </row>
    <row r="12" spans="1:3" x14ac:dyDescent="0.2">
      <c r="A12" s="28" t="s">
        <v>59</v>
      </c>
      <c r="B12" s="29" t="s">
        <v>68</v>
      </c>
      <c r="C12" s="30" t="s">
        <v>75</v>
      </c>
    </row>
    <row r="13" spans="1:3" x14ac:dyDescent="0.2">
      <c r="A13" s="22" t="s">
        <v>60</v>
      </c>
      <c r="B13" s="23" t="s">
        <v>69</v>
      </c>
      <c r="C13" s="24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6"/>
  <sheetViews>
    <sheetView workbookViewId="0">
      <selection activeCell="I5" sqref="I5"/>
    </sheetView>
  </sheetViews>
  <sheetFormatPr defaultRowHeight="15" x14ac:dyDescent="0.25"/>
  <cols>
    <col min="1" max="1" width="16" style="2" customWidth="1"/>
    <col min="2" max="2" width="6.42578125" style="2" customWidth="1"/>
    <col min="3" max="8" width="8.7109375" style="2" customWidth="1"/>
    <col min="9" max="9" width="10.28515625" style="2" customWidth="1"/>
    <col min="10" max="10" width="9.140625" style="2"/>
    <col min="11" max="11" width="11.5703125" style="18" customWidth="1"/>
    <col min="12" max="16384" width="9.140625" style="2"/>
  </cols>
  <sheetData>
    <row r="1" spans="1:11" x14ac:dyDescent="0.25">
      <c r="A1" s="1" t="s">
        <v>21</v>
      </c>
      <c r="B1" s="1"/>
    </row>
    <row r="2" spans="1:11" x14ac:dyDescent="0.25">
      <c r="A2" s="1" t="s">
        <v>46</v>
      </c>
      <c r="B2" s="1"/>
    </row>
    <row r="3" spans="1:11" x14ac:dyDescent="0.25">
      <c r="A3" s="1"/>
      <c r="B3" s="1"/>
      <c r="I3" s="19" t="s">
        <v>22</v>
      </c>
      <c r="J3" s="19" t="s">
        <v>23</v>
      </c>
      <c r="K3" s="20" t="s">
        <v>48</v>
      </c>
    </row>
    <row r="4" spans="1:11" x14ac:dyDescent="0.25">
      <c r="A4" s="1" t="s">
        <v>24</v>
      </c>
      <c r="B4" s="19" t="s">
        <v>25</v>
      </c>
      <c r="C4" s="13" t="s">
        <v>26</v>
      </c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  <c r="I4" s="19" t="s">
        <v>32</v>
      </c>
      <c r="J4" s="19" t="s">
        <v>33</v>
      </c>
      <c r="K4" s="20" t="s">
        <v>49</v>
      </c>
    </row>
    <row r="5" spans="1:11" x14ac:dyDescent="0.25">
      <c r="A5" s="2" t="s">
        <v>34</v>
      </c>
      <c r="B5" s="11">
        <v>2</v>
      </c>
      <c r="C5" s="16">
        <v>15568</v>
      </c>
      <c r="D5" s="16">
        <v>16523</v>
      </c>
      <c r="E5" s="16">
        <v>17658</v>
      </c>
      <c r="F5" s="16">
        <v>18952</v>
      </c>
      <c r="G5" s="16">
        <f t="shared" ref="G5:G13" si="0">SUM(C5:F5)</f>
        <v>68701</v>
      </c>
      <c r="H5" s="17">
        <f t="shared" ref="H5:H13" si="1">AVERAGE(C5:F5)</f>
        <v>17175.25</v>
      </c>
      <c r="I5" s="11"/>
      <c r="J5" s="21"/>
    </row>
    <row r="6" spans="1:11" x14ac:dyDescent="0.25">
      <c r="A6" s="2" t="s">
        <v>35</v>
      </c>
      <c r="B6" s="11">
        <v>3</v>
      </c>
      <c r="C6" s="16">
        <v>21356</v>
      </c>
      <c r="D6" s="16">
        <v>22547</v>
      </c>
      <c r="E6" s="16">
        <v>24598</v>
      </c>
      <c r="F6" s="16">
        <v>23691</v>
      </c>
      <c r="G6" s="16">
        <f t="shared" si="0"/>
        <v>92192</v>
      </c>
      <c r="H6" s="17">
        <f t="shared" si="1"/>
        <v>23048</v>
      </c>
      <c r="I6" s="11"/>
      <c r="J6" s="21"/>
    </row>
    <row r="7" spans="1:11" x14ac:dyDescent="0.25">
      <c r="A7" s="2" t="s">
        <v>36</v>
      </c>
      <c r="B7" s="11">
        <v>1</v>
      </c>
      <c r="C7" s="16">
        <v>22571</v>
      </c>
      <c r="D7" s="16">
        <v>23681</v>
      </c>
      <c r="E7" s="16">
        <v>22698</v>
      </c>
      <c r="F7" s="16">
        <v>24995</v>
      </c>
      <c r="G7" s="16">
        <f t="shared" si="0"/>
        <v>93945</v>
      </c>
      <c r="H7" s="17">
        <f t="shared" si="1"/>
        <v>23486.25</v>
      </c>
      <c r="I7" s="11"/>
      <c r="J7" s="21"/>
    </row>
    <row r="8" spans="1:11" x14ac:dyDescent="0.25">
      <c r="A8" s="2" t="s">
        <v>37</v>
      </c>
      <c r="B8" s="11">
        <v>4</v>
      </c>
      <c r="C8" s="16">
        <v>14568</v>
      </c>
      <c r="D8" s="16">
        <v>15423</v>
      </c>
      <c r="E8" s="16">
        <v>16532</v>
      </c>
      <c r="F8" s="16">
        <v>15248</v>
      </c>
      <c r="G8" s="16">
        <f t="shared" si="0"/>
        <v>61771</v>
      </c>
      <c r="H8" s="17">
        <f t="shared" si="1"/>
        <v>15442.75</v>
      </c>
      <c r="I8" s="11"/>
      <c r="J8" s="21"/>
    </row>
    <row r="9" spans="1:11" x14ac:dyDescent="0.25">
      <c r="A9" s="2" t="s">
        <v>38</v>
      </c>
      <c r="B9" s="11">
        <v>3</v>
      </c>
      <c r="C9" s="16">
        <v>10652</v>
      </c>
      <c r="D9" s="16">
        <v>9865</v>
      </c>
      <c r="E9" s="16">
        <v>10156</v>
      </c>
      <c r="F9" s="16">
        <v>11564</v>
      </c>
      <c r="G9" s="16">
        <f t="shared" si="0"/>
        <v>42237</v>
      </c>
      <c r="H9" s="17">
        <f t="shared" si="1"/>
        <v>10559.25</v>
      </c>
      <c r="I9" s="11"/>
      <c r="J9" s="21"/>
    </row>
    <row r="10" spans="1:11" x14ac:dyDescent="0.25">
      <c r="A10" s="2" t="s">
        <v>39</v>
      </c>
      <c r="B10" s="11">
        <v>2</v>
      </c>
      <c r="C10" s="16">
        <v>20364</v>
      </c>
      <c r="D10" s="16">
        <v>18596</v>
      </c>
      <c r="E10" s="16">
        <v>19532</v>
      </c>
      <c r="F10" s="16">
        <v>20348</v>
      </c>
      <c r="G10" s="16">
        <f t="shared" si="0"/>
        <v>78840</v>
      </c>
      <c r="H10" s="17">
        <f t="shared" si="1"/>
        <v>19710</v>
      </c>
      <c r="I10" s="11"/>
      <c r="J10" s="21"/>
    </row>
    <row r="11" spans="1:11" x14ac:dyDescent="0.25">
      <c r="A11" s="2" t="s">
        <v>40</v>
      </c>
      <c r="B11" s="11">
        <v>1</v>
      </c>
      <c r="C11" s="16">
        <v>21457</v>
      </c>
      <c r="D11" s="16">
        <v>20567</v>
      </c>
      <c r="E11" s="16">
        <v>22365</v>
      </c>
      <c r="F11" s="16">
        <v>22056</v>
      </c>
      <c r="G11" s="16">
        <f t="shared" si="0"/>
        <v>86445</v>
      </c>
      <c r="H11" s="17">
        <f t="shared" si="1"/>
        <v>21611.25</v>
      </c>
      <c r="I11" s="11"/>
      <c r="J11" s="21"/>
    </row>
    <row r="12" spans="1:11" x14ac:dyDescent="0.25">
      <c r="A12" s="2" t="s">
        <v>41</v>
      </c>
      <c r="B12" s="11">
        <v>3</v>
      </c>
      <c r="C12" s="16">
        <v>15862</v>
      </c>
      <c r="D12" s="16">
        <v>16538</v>
      </c>
      <c r="E12" s="16">
        <v>17568</v>
      </c>
      <c r="F12" s="16">
        <v>18563</v>
      </c>
      <c r="G12" s="16">
        <f t="shared" si="0"/>
        <v>68531</v>
      </c>
      <c r="H12" s="17">
        <f t="shared" si="1"/>
        <v>17132.75</v>
      </c>
      <c r="I12" s="11"/>
      <c r="J12" s="21"/>
    </row>
    <row r="13" spans="1:11" x14ac:dyDescent="0.25">
      <c r="A13" s="2" t="s">
        <v>42</v>
      </c>
      <c r="B13" s="11">
        <v>4</v>
      </c>
      <c r="C13" s="16">
        <v>18745</v>
      </c>
      <c r="D13" s="16">
        <v>19865</v>
      </c>
      <c r="E13" s="16">
        <v>20361</v>
      </c>
      <c r="F13" s="16">
        <v>20455</v>
      </c>
      <c r="G13" s="16">
        <f t="shared" si="0"/>
        <v>79426</v>
      </c>
      <c r="H13" s="17">
        <f t="shared" si="1"/>
        <v>19856.5</v>
      </c>
      <c r="I13" s="11"/>
      <c r="J13" s="21"/>
    </row>
    <row r="14" spans="1:11" x14ac:dyDescent="0.25">
      <c r="C14" s="16"/>
      <c r="D14" s="16"/>
      <c r="E14" s="16"/>
      <c r="F14" s="16"/>
      <c r="G14" s="16"/>
    </row>
    <row r="15" spans="1:11" x14ac:dyDescent="0.25">
      <c r="A15" s="1" t="s">
        <v>30</v>
      </c>
      <c r="C15" s="16">
        <f>SUM(C5:C13)</f>
        <v>161143</v>
      </c>
      <c r="D15" s="16">
        <f>SUM(D5:D13)</f>
        <v>163605</v>
      </c>
      <c r="E15" s="16">
        <f>SUM(E5:E13)</f>
        <v>171468</v>
      </c>
      <c r="F15" s="16">
        <f>SUM(F5:F13)</f>
        <v>175872</v>
      </c>
      <c r="G15" s="16">
        <f>SUM(G5:G13)</f>
        <v>672088</v>
      </c>
    </row>
    <row r="16" spans="1:11" x14ac:dyDescent="0.25">
      <c r="A16" s="1" t="s">
        <v>31</v>
      </c>
      <c r="C16" s="17">
        <f>AVERAGE(C5:C13)</f>
        <v>17904.777777777777</v>
      </c>
      <c r="D16" s="17">
        <f>AVERAGE(D5:D13)</f>
        <v>18178.333333333332</v>
      </c>
      <c r="E16" s="17">
        <f>AVERAGE(E5:E13)</f>
        <v>19052</v>
      </c>
      <c r="F16" s="17">
        <f>AVERAGE(F5:F13)</f>
        <v>19541.333333333332</v>
      </c>
      <c r="G16" s="17">
        <f>AVERAGE(G5:G13)</f>
        <v>74676.444444444438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6"/>
  <sheetViews>
    <sheetView topLeftCell="A2" workbookViewId="0">
      <selection activeCell="B16" sqref="B16"/>
    </sheetView>
  </sheetViews>
  <sheetFormatPr defaultRowHeight="15" x14ac:dyDescent="0.25"/>
  <cols>
    <col min="1" max="1" width="14.85546875" style="2" customWidth="1"/>
    <col min="2" max="2" width="6.5703125" style="2" customWidth="1"/>
    <col min="3" max="7" width="8.7109375" style="2" customWidth="1"/>
    <col min="8" max="16384" width="9.140625" style="2"/>
  </cols>
  <sheetData>
    <row r="1" spans="1:7" x14ac:dyDescent="0.25">
      <c r="A1" s="1" t="s">
        <v>21</v>
      </c>
      <c r="B1" s="1"/>
    </row>
    <row r="2" spans="1:7" x14ac:dyDescent="0.25">
      <c r="A2" s="1" t="s">
        <v>43</v>
      </c>
      <c r="B2" s="1"/>
    </row>
    <row r="3" spans="1:7" x14ac:dyDescent="0.25">
      <c r="A3" s="1"/>
      <c r="B3" s="1"/>
    </row>
    <row r="4" spans="1:7" x14ac:dyDescent="0.25">
      <c r="A4" s="1" t="s">
        <v>24</v>
      </c>
      <c r="B4" s="1" t="s">
        <v>25</v>
      </c>
      <c r="C4" s="13" t="s">
        <v>26</v>
      </c>
      <c r="D4" s="13" t="s">
        <v>27</v>
      </c>
      <c r="E4" s="13" t="s">
        <v>28</v>
      </c>
      <c r="F4" s="13" t="s">
        <v>29</v>
      </c>
      <c r="G4" s="13" t="s">
        <v>30</v>
      </c>
    </row>
    <row r="5" spans="1:7" x14ac:dyDescent="0.25">
      <c r="A5" s="2" t="s">
        <v>34</v>
      </c>
      <c r="B5" s="11">
        <v>2</v>
      </c>
      <c r="C5" s="16"/>
      <c r="D5" s="16"/>
      <c r="E5" s="16"/>
      <c r="F5" s="16"/>
      <c r="G5" s="16">
        <f t="shared" ref="G5:G13" si="0">SUM(C5:F5)</f>
        <v>0</v>
      </c>
    </row>
    <row r="6" spans="1:7" x14ac:dyDescent="0.25">
      <c r="A6" s="2" t="s">
        <v>35</v>
      </c>
      <c r="B6" s="11">
        <v>3</v>
      </c>
      <c r="C6" s="16"/>
      <c r="D6" s="16"/>
      <c r="E6" s="16"/>
      <c r="F6" s="16"/>
      <c r="G6" s="16">
        <f t="shared" si="0"/>
        <v>0</v>
      </c>
    </row>
    <row r="7" spans="1:7" x14ac:dyDescent="0.25">
      <c r="A7" s="2" t="s">
        <v>36</v>
      </c>
      <c r="B7" s="11">
        <v>1</v>
      </c>
      <c r="C7" s="16"/>
      <c r="D7" s="16"/>
      <c r="E7" s="16"/>
      <c r="F7" s="16"/>
      <c r="G7" s="16">
        <f t="shared" si="0"/>
        <v>0</v>
      </c>
    </row>
    <row r="8" spans="1:7" x14ac:dyDescent="0.25">
      <c r="A8" s="2" t="s">
        <v>37</v>
      </c>
      <c r="B8" s="11">
        <v>4</v>
      </c>
      <c r="C8" s="16"/>
      <c r="D8" s="16"/>
      <c r="E8" s="16"/>
      <c r="F8" s="16"/>
      <c r="G8" s="16">
        <f t="shared" si="0"/>
        <v>0</v>
      </c>
    </row>
    <row r="9" spans="1:7" x14ac:dyDescent="0.25">
      <c r="A9" s="2" t="s">
        <v>38</v>
      </c>
      <c r="B9" s="11">
        <v>3</v>
      </c>
      <c r="C9" s="16"/>
      <c r="D9" s="16"/>
      <c r="E9" s="16"/>
      <c r="F9" s="16"/>
      <c r="G9" s="16">
        <f t="shared" si="0"/>
        <v>0</v>
      </c>
    </row>
    <row r="10" spans="1:7" x14ac:dyDescent="0.25">
      <c r="A10" s="2" t="s">
        <v>39</v>
      </c>
      <c r="B10" s="11">
        <v>2</v>
      </c>
      <c r="C10" s="16"/>
      <c r="D10" s="16"/>
      <c r="E10" s="16"/>
      <c r="F10" s="16"/>
      <c r="G10" s="16">
        <f t="shared" si="0"/>
        <v>0</v>
      </c>
    </row>
    <row r="11" spans="1:7" x14ac:dyDescent="0.25">
      <c r="A11" s="2" t="s">
        <v>40</v>
      </c>
      <c r="B11" s="11">
        <v>1</v>
      </c>
      <c r="C11" s="16"/>
      <c r="D11" s="16"/>
      <c r="E11" s="16"/>
      <c r="F11" s="16"/>
      <c r="G11" s="16">
        <f t="shared" si="0"/>
        <v>0</v>
      </c>
    </row>
    <row r="12" spans="1:7" x14ac:dyDescent="0.25">
      <c r="A12" s="2" t="s">
        <v>41</v>
      </c>
      <c r="B12" s="11">
        <v>3</v>
      </c>
      <c r="C12" s="16"/>
      <c r="D12" s="16"/>
      <c r="E12" s="16"/>
      <c r="F12" s="16"/>
      <c r="G12" s="16">
        <f t="shared" si="0"/>
        <v>0</v>
      </c>
    </row>
    <row r="13" spans="1:7" x14ac:dyDescent="0.25">
      <c r="A13" s="2" t="s">
        <v>42</v>
      </c>
      <c r="B13" s="11">
        <v>4</v>
      </c>
      <c r="C13" s="16"/>
      <c r="D13" s="16"/>
      <c r="E13" s="16"/>
      <c r="F13" s="16"/>
      <c r="G13" s="16">
        <f t="shared" si="0"/>
        <v>0</v>
      </c>
    </row>
    <row r="14" spans="1:7" x14ac:dyDescent="0.25">
      <c r="C14" s="16"/>
      <c r="D14" s="16"/>
      <c r="E14" s="16"/>
      <c r="F14" s="16"/>
      <c r="G14" s="16"/>
    </row>
    <row r="15" spans="1:7" x14ac:dyDescent="0.25">
      <c r="A15" s="1" t="s">
        <v>30</v>
      </c>
      <c r="C15" s="16">
        <f>SUM(C5:C13)</f>
        <v>0</v>
      </c>
      <c r="D15" s="16">
        <f>SUM(D5:D13)</f>
        <v>0</v>
      </c>
      <c r="E15" s="16">
        <f>SUM(E5:E13)</f>
        <v>0</v>
      </c>
      <c r="F15" s="16">
        <f>SUM(F5:F13)</f>
        <v>0</v>
      </c>
      <c r="G15" s="16">
        <f>SUM(G5:G13)</f>
        <v>0</v>
      </c>
    </row>
    <row r="16" spans="1:7" x14ac:dyDescent="0.25">
      <c r="A16" s="1" t="s">
        <v>31</v>
      </c>
      <c r="C16" s="17" t="e">
        <f>AVERAGE(C5:C13)</f>
        <v>#DIV/0!</v>
      </c>
      <c r="D16" s="17" t="e">
        <f>AVERAGE(D5:D13)</f>
        <v>#DIV/0!</v>
      </c>
      <c r="E16" s="17" t="e">
        <f>AVERAGE(E5:E13)</f>
        <v>#DIV/0!</v>
      </c>
      <c r="F16" s="17" t="e">
        <f>AVERAGE(F5:F13)</f>
        <v>#DIV/0!</v>
      </c>
      <c r="G16" s="17">
        <f>AVERAGE(G5:G13)</f>
        <v>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4"/>
  <sheetViews>
    <sheetView workbookViewId="0">
      <selection activeCell="B5" sqref="B5"/>
    </sheetView>
  </sheetViews>
  <sheetFormatPr defaultRowHeight="15" x14ac:dyDescent="0.25"/>
  <cols>
    <col min="1" max="1" width="16.28515625" style="2" customWidth="1"/>
    <col min="2" max="3" width="15.28515625" style="11" customWidth="1"/>
    <col min="4" max="16384" width="9.140625" style="2"/>
  </cols>
  <sheetData>
    <row r="1" spans="1:3" x14ac:dyDescent="0.25">
      <c r="A1" s="1" t="s">
        <v>21</v>
      </c>
    </row>
    <row r="2" spans="1:3" x14ac:dyDescent="0.25">
      <c r="A2" s="1" t="s">
        <v>47</v>
      </c>
    </row>
    <row r="3" spans="1:3" x14ac:dyDescent="0.25">
      <c r="A3" s="1"/>
      <c r="B3" s="12"/>
      <c r="C3" s="13" t="s">
        <v>44</v>
      </c>
    </row>
    <row r="4" spans="1:3" x14ac:dyDescent="0.25">
      <c r="A4" s="1" t="s">
        <v>24</v>
      </c>
      <c r="B4" s="13" t="s">
        <v>30</v>
      </c>
      <c r="C4" s="13" t="s">
        <v>45</v>
      </c>
    </row>
    <row r="5" spans="1:3" x14ac:dyDescent="0.25">
      <c r="A5" s="2" t="s">
        <v>34</v>
      </c>
      <c r="B5" s="14">
        <v>68701.429999999993</v>
      </c>
      <c r="C5" s="12">
        <f t="shared" ref="C5:C13" si="0">B5*0.125</f>
        <v>8587.6787499999991</v>
      </c>
    </row>
    <row r="6" spans="1:3" x14ac:dyDescent="0.25">
      <c r="A6" s="2" t="s">
        <v>35</v>
      </c>
      <c r="B6" s="14">
        <v>92191.95</v>
      </c>
      <c r="C6" s="12">
        <f t="shared" si="0"/>
        <v>11523.99375</v>
      </c>
    </row>
    <row r="7" spans="1:3" x14ac:dyDescent="0.25">
      <c r="A7" s="2" t="s">
        <v>36</v>
      </c>
      <c r="B7" s="14">
        <v>93945.38</v>
      </c>
      <c r="C7" s="12">
        <f t="shared" si="0"/>
        <v>11743.172500000001</v>
      </c>
    </row>
    <row r="8" spans="1:3" x14ac:dyDescent="0.25">
      <c r="A8" s="2" t="s">
        <v>37</v>
      </c>
      <c r="B8" s="14">
        <v>61771.42</v>
      </c>
      <c r="C8" s="12">
        <f t="shared" si="0"/>
        <v>7721.4274999999998</v>
      </c>
    </row>
    <row r="9" spans="1:3" x14ac:dyDescent="0.25">
      <c r="A9" s="2" t="s">
        <v>38</v>
      </c>
      <c r="B9" s="14">
        <v>42236.78</v>
      </c>
      <c r="C9" s="12">
        <f t="shared" si="0"/>
        <v>5279.5974999999999</v>
      </c>
    </row>
    <row r="10" spans="1:3" x14ac:dyDescent="0.25">
      <c r="A10" s="2" t="s">
        <v>39</v>
      </c>
      <c r="B10" s="14">
        <v>78839.69</v>
      </c>
      <c r="C10" s="12">
        <f t="shared" si="0"/>
        <v>9854.9612500000003</v>
      </c>
    </row>
    <row r="11" spans="1:3" x14ac:dyDescent="0.25">
      <c r="A11" s="2" t="s">
        <v>40</v>
      </c>
      <c r="B11" s="14">
        <v>86445.13</v>
      </c>
      <c r="C11" s="12">
        <f t="shared" si="0"/>
        <v>10805.641250000001</v>
      </c>
    </row>
    <row r="12" spans="1:3" x14ac:dyDescent="0.25">
      <c r="A12" s="2" t="s">
        <v>41</v>
      </c>
      <c r="B12" s="14">
        <v>68530.7</v>
      </c>
      <c r="C12" s="12">
        <f t="shared" si="0"/>
        <v>8566.3374999999996</v>
      </c>
    </row>
    <row r="13" spans="1:3" x14ac:dyDescent="0.25">
      <c r="A13" s="2" t="s">
        <v>42</v>
      </c>
      <c r="B13" s="14">
        <v>79425.240000000005</v>
      </c>
      <c r="C13" s="12">
        <f t="shared" si="0"/>
        <v>9928.1550000000007</v>
      </c>
    </row>
    <row r="14" spans="1:3" x14ac:dyDescent="0.25">
      <c r="B14" s="15"/>
      <c r="C14" s="15"/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72FCD-A6D2-4F96-9531-0DC1DFA1C02C}">
  <dimension ref="B1:F7"/>
  <sheetViews>
    <sheetView workbookViewId="0">
      <selection activeCell="F2" sqref="F2"/>
    </sheetView>
  </sheetViews>
  <sheetFormatPr defaultRowHeight="12.75" x14ac:dyDescent="0.2"/>
  <cols>
    <col min="1" max="1" width="5.140625" customWidth="1"/>
    <col min="2" max="2" width="12.85546875" customWidth="1"/>
    <col min="3" max="3" width="12.42578125" customWidth="1"/>
    <col min="4" max="4" width="3.5703125" customWidth="1"/>
    <col min="5" max="5" width="11.140625" customWidth="1"/>
    <col min="6" max="6" width="12.85546875" customWidth="1"/>
  </cols>
  <sheetData>
    <row r="1" spans="2:6" x14ac:dyDescent="0.2">
      <c r="B1" s="32" t="s">
        <v>77</v>
      </c>
      <c r="C1" s="33" t="s">
        <v>76</v>
      </c>
      <c r="E1" s="32" t="s">
        <v>78</v>
      </c>
      <c r="F1" s="33" t="s">
        <v>77</v>
      </c>
    </row>
    <row r="2" spans="2:6" x14ac:dyDescent="0.2">
      <c r="B2" s="34">
        <v>0.08</v>
      </c>
      <c r="C2" s="37">
        <v>50000</v>
      </c>
      <c r="E2" s="41">
        <v>58000</v>
      </c>
      <c r="F2" s="40"/>
    </row>
    <row r="3" spans="2:6" x14ac:dyDescent="0.2">
      <c r="B3" s="35">
        <v>0.1</v>
      </c>
      <c r="C3" s="38">
        <v>55000</v>
      </c>
    </row>
    <row r="4" spans="2:6" x14ac:dyDescent="0.2">
      <c r="B4" s="34">
        <v>0.12</v>
      </c>
      <c r="C4" s="37">
        <v>60000</v>
      </c>
    </row>
    <row r="5" spans="2:6" x14ac:dyDescent="0.2">
      <c r="B5" s="35">
        <v>0.15</v>
      </c>
      <c r="C5" s="38">
        <v>65000</v>
      </c>
    </row>
    <row r="6" spans="2:6" x14ac:dyDescent="0.2">
      <c r="B6" s="34">
        <v>0.18</v>
      </c>
      <c r="C6" s="37">
        <v>70000</v>
      </c>
    </row>
    <row r="7" spans="2:6" x14ac:dyDescent="0.2">
      <c r="B7" s="36">
        <v>0.2</v>
      </c>
      <c r="C7" s="39">
        <v>85000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3EFBC-6C01-4E89-82D8-A7ED8A20442E}">
  <dimension ref="B2:G17"/>
  <sheetViews>
    <sheetView workbookViewId="0">
      <selection activeCell="F3" sqref="F3"/>
    </sheetView>
  </sheetViews>
  <sheetFormatPr defaultRowHeight="12.75" x14ac:dyDescent="0.2"/>
  <cols>
    <col min="2" max="2" width="19.140625" customWidth="1"/>
    <col min="3" max="3" width="9.28515625" bestFit="1" customWidth="1"/>
    <col min="4" max="4" width="13" customWidth="1"/>
    <col min="5" max="5" width="10.85546875" customWidth="1"/>
    <col min="6" max="6" width="9.7109375" customWidth="1"/>
    <col min="7" max="7" width="9.7109375" bestFit="1" customWidth="1"/>
  </cols>
  <sheetData>
    <row r="2" spans="2:7" x14ac:dyDescent="0.2">
      <c r="C2" s="32" t="s">
        <v>79</v>
      </c>
      <c r="D2" s="42" t="s">
        <v>80</v>
      </c>
      <c r="E2" s="42" t="s">
        <v>81</v>
      </c>
      <c r="F2" s="33" t="s">
        <v>82</v>
      </c>
    </row>
    <row r="3" spans="2:7" ht="24.75" customHeight="1" x14ac:dyDescent="0.2">
      <c r="C3" s="52" t="s">
        <v>84</v>
      </c>
      <c r="D3" s="53"/>
      <c r="E3" s="53"/>
      <c r="F3" s="54"/>
    </row>
    <row r="5" spans="2:7" x14ac:dyDescent="0.2">
      <c r="B5" s="32" t="s">
        <v>83</v>
      </c>
      <c r="C5" s="42" t="s">
        <v>84</v>
      </c>
      <c r="D5" s="42" t="s">
        <v>85</v>
      </c>
      <c r="E5" s="42" t="s">
        <v>86</v>
      </c>
      <c r="F5" s="42" t="s">
        <v>87</v>
      </c>
      <c r="G5" s="33" t="s">
        <v>30</v>
      </c>
    </row>
    <row r="6" spans="2:7" x14ac:dyDescent="0.2">
      <c r="B6" s="44" t="s">
        <v>88</v>
      </c>
      <c r="C6" s="45">
        <v>50000</v>
      </c>
      <c r="D6" s="45">
        <v>78200</v>
      </c>
      <c r="E6" s="45">
        <v>89500</v>
      </c>
      <c r="F6" s="45">
        <v>91250</v>
      </c>
      <c r="G6" s="46">
        <f>SUM(C6:F6)</f>
        <v>308950</v>
      </c>
    </row>
    <row r="7" spans="2:7" x14ac:dyDescent="0.2">
      <c r="B7" s="47" t="s">
        <v>89</v>
      </c>
      <c r="C7" s="48">
        <v>-25000</v>
      </c>
      <c r="D7" s="48">
        <v>-42050</v>
      </c>
      <c r="E7" s="48">
        <v>-59450</v>
      </c>
      <c r="F7" s="48">
        <v>-60450</v>
      </c>
      <c r="G7" s="49">
        <f>SUM(C7:F7)</f>
        <v>-186950</v>
      </c>
    </row>
    <row r="8" spans="2:7" x14ac:dyDescent="0.2">
      <c r="B8" s="44" t="s">
        <v>90</v>
      </c>
      <c r="C8" s="45">
        <f>C6+C7</f>
        <v>25000</v>
      </c>
      <c r="D8" s="45">
        <f t="shared" ref="D8:G8" si="0">D6+D7</f>
        <v>36150</v>
      </c>
      <c r="E8" s="45">
        <f t="shared" si="0"/>
        <v>30050</v>
      </c>
      <c r="F8" s="45">
        <f t="shared" si="0"/>
        <v>30800</v>
      </c>
      <c r="G8" s="46">
        <f t="shared" si="0"/>
        <v>122000</v>
      </c>
    </row>
    <row r="9" spans="2:7" x14ac:dyDescent="0.2">
      <c r="B9" s="47"/>
      <c r="C9" s="48"/>
      <c r="D9" s="48"/>
      <c r="E9" s="48"/>
      <c r="F9" s="48"/>
      <c r="G9" s="49"/>
    </row>
    <row r="10" spans="2:7" x14ac:dyDescent="0.2">
      <c r="B10" s="44" t="s">
        <v>91</v>
      </c>
      <c r="C10" s="45">
        <v>-899</v>
      </c>
      <c r="D10" s="45">
        <v>-791</v>
      </c>
      <c r="E10" s="45">
        <v>-202</v>
      </c>
      <c r="F10" s="45">
        <v>-412</v>
      </c>
      <c r="G10" s="46">
        <f>SUM(C10:F10)</f>
        <v>-2304</v>
      </c>
    </row>
    <row r="11" spans="2:7" x14ac:dyDescent="0.2">
      <c r="B11" s="47" t="s">
        <v>92</v>
      </c>
      <c r="C11" s="48">
        <v>-513</v>
      </c>
      <c r="D11" s="48">
        <v>-853</v>
      </c>
      <c r="E11" s="48">
        <v>-150</v>
      </c>
      <c r="F11" s="48">
        <v>-956</v>
      </c>
      <c r="G11" s="49">
        <f t="shared" ref="G11:G12" si="1">SUM(C11:F11)</f>
        <v>-2472</v>
      </c>
    </row>
    <row r="12" spans="2:7" x14ac:dyDescent="0.2">
      <c r="B12" s="44" t="s">
        <v>93</v>
      </c>
      <c r="C12" s="45">
        <f>C8+C10+C11</f>
        <v>23588</v>
      </c>
      <c r="D12" s="45">
        <f t="shared" ref="D12:F12" si="2">D8+D10+D11</f>
        <v>34506</v>
      </c>
      <c r="E12" s="45">
        <f t="shared" si="2"/>
        <v>29698</v>
      </c>
      <c r="F12" s="45">
        <f t="shared" si="2"/>
        <v>29432</v>
      </c>
      <c r="G12" s="46">
        <f t="shared" si="1"/>
        <v>117224</v>
      </c>
    </row>
    <row r="13" spans="2:7" x14ac:dyDescent="0.2">
      <c r="B13" s="47"/>
      <c r="C13" s="48"/>
      <c r="D13" s="48"/>
      <c r="E13" s="48"/>
      <c r="F13" s="48"/>
      <c r="G13" s="49"/>
    </row>
    <row r="14" spans="2:7" x14ac:dyDescent="0.2">
      <c r="B14" s="44" t="s">
        <v>94</v>
      </c>
      <c r="C14" s="45">
        <v>-4246</v>
      </c>
      <c r="D14" s="45">
        <v>-6211</v>
      </c>
      <c r="E14" s="45">
        <v>-5346</v>
      </c>
      <c r="F14" s="45">
        <v>-5298</v>
      </c>
      <c r="G14" s="46">
        <f>SUM(C14:F14)</f>
        <v>-21101</v>
      </c>
    </row>
    <row r="15" spans="2:7" x14ac:dyDescent="0.2">
      <c r="B15" s="47"/>
      <c r="C15" s="48"/>
      <c r="D15" s="48"/>
      <c r="E15" s="48"/>
      <c r="F15" s="48"/>
      <c r="G15" s="49"/>
    </row>
    <row r="16" spans="2:7" x14ac:dyDescent="0.2">
      <c r="B16" s="44" t="s">
        <v>95</v>
      </c>
      <c r="C16" s="45">
        <f>C12+C14</f>
        <v>19342</v>
      </c>
      <c r="D16" s="45">
        <f t="shared" ref="D16:G16" si="3">D12+D14</f>
        <v>28295</v>
      </c>
      <c r="E16" s="45">
        <f t="shared" si="3"/>
        <v>24352</v>
      </c>
      <c r="F16" s="45">
        <f t="shared" si="3"/>
        <v>24134</v>
      </c>
      <c r="G16" s="46">
        <f t="shared" si="3"/>
        <v>96123</v>
      </c>
    </row>
    <row r="17" spans="2:7" x14ac:dyDescent="0.2">
      <c r="B17" s="43" t="s">
        <v>82</v>
      </c>
      <c r="C17" s="50">
        <v>0.29299999999999998</v>
      </c>
      <c r="D17" s="50">
        <v>0.27800000000000002</v>
      </c>
      <c r="E17" s="50">
        <v>0.23400000000000001</v>
      </c>
      <c r="F17" s="50">
        <v>0.27600000000000002</v>
      </c>
      <c r="G17" s="51">
        <v>0.26900000000000002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75A1687F-D2E8-4BC9-BB4B-8160E6A1B498}"/>
</file>

<file path=customXml/itemProps2.xml><?xml version="1.0" encoding="utf-8"?>
<ds:datastoreItem xmlns:ds="http://schemas.openxmlformats.org/officeDocument/2006/customXml" ds:itemID="{F3BD33A8-9159-4C81-AA5C-C4F3D2FF294A}"/>
</file>

<file path=customXml/itemProps3.xml><?xml version="1.0" encoding="utf-8"?>
<ds:datastoreItem xmlns:ds="http://schemas.openxmlformats.org/officeDocument/2006/customXml" ds:itemID="{3A217A23-59D4-4F7B-AA92-B0F077C46D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Hours</vt:lpstr>
      <vt:lpstr>SalesID</vt:lpstr>
      <vt:lpstr>Sales-Previous</vt:lpstr>
      <vt:lpstr>Sales-Current</vt:lpstr>
      <vt:lpstr>Commissions</vt:lpstr>
      <vt:lpstr>BonusRate</vt:lpstr>
      <vt:lpstr>IncomeStatement</vt:lpstr>
      <vt:lpstr>shipping</vt:lpstr>
      <vt:lpstr>table</vt:lpstr>
    </vt:vector>
  </TitlesOfParts>
  <Company>Preferred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Bonnie Fritz</cp:lastModifiedBy>
  <dcterms:created xsi:type="dcterms:W3CDTF">1999-06-07T04:53:05Z</dcterms:created>
  <dcterms:modified xsi:type="dcterms:W3CDTF">2023-02-21T15:29:01Z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